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firstSheet="2" activeTab="2"/>
  </bookViews>
  <sheets>
    <sheet name="мясо, рыба, колбасные изделия" sheetId="1" r:id="rId1"/>
    <sheet name="молочные продукты" sheetId="2" r:id="rId2"/>
    <sheet name="обоснование" sheetId="3" r:id="rId3"/>
  </sheets>
  <definedNames>
    <definedName name="_xlnm.Print_Area" localSheetId="1">'молочные продукты'!$A$1:$R$61</definedName>
    <definedName name="_xlnm.Print_Area" localSheetId="2">'обоснование'!$A$1:$J$74</definedName>
  </definedNames>
  <calcPr fullCalcOnLoad="1"/>
</workbook>
</file>

<file path=xl/sharedStrings.xml><?xml version="1.0" encoding="utf-8"?>
<sst xmlns="http://schemas.openxmlformats.org/spreadsheetml/2006/main" count="275" uniqueCount="113">
  <si>
    <t>Категории</t>
  </si>
  <si>
    <t>Цены/ поставщики</t>
  </si>
  <si>
    <t>Средняя цена</t>
  </si>
  <si>
    <t>Мясо говядины замороженное 1 категории (полутуши не менее 90 кг),   в    разрубе, с массовой  долей жировой и  соединительной ткани  не более 20 %,   в соответствии с ГОСТ  или  ТУ производителя</t>
  </si>
  <si>
    <t xml:space="preserve">Кол-во ед. товара  </t>
  </si>
  <si>
    <t>Цена за ед. товара.</t>
  </si>
  <si>
    <t>-</t>
  </si>
  <si>
    <t>Итого</t>
  </si>
  <si>
    <t>ООО « Уралтон», г. Екатеринбург</t>
  </si>
  <si>
    <t>ООО « Прод -Мир»,  г. Екатеринбург</t>
  </si>
  <si>
    <t>Цена за ед. товара</t>
  </si>
  <si>
    <t>Печень говяжья замороженная,  в соответствии с ОСТ или  ТУ производителя</t>
  </si>
  <si>
    <t>Минтай мороженый, потрошеный, обезглавленный, ГОСТ 1168 - 86</t>
  </si>
  <si>
    <t>Горбуша или  кета  мороженая, потрошеная, с головой, ГОСТ 1168 - 86</t>
  </si>
  <si>
    <t>Колхоз им.  В.И.  ЛЕНИНА,</t>
  </si>
  <si>
    <t>Колбаса вареная без жира,  высший сорт,  ГОСТ 23670-79 или ТУ производителя</t>
  </si>
  <si>
    <t>Сургутский МПК,  г. Сургут</t>
  </si>
  <si>
    <t xml:space="preserve">Сосиски говяжьи без жира,   высший сорт,  ГОСТ  23670-79 или ТУ производителя         </t>
  </si>
  <si>
    <t>ИТОГО товары</t>
  </si>
  <si>
    <t>Стоимость доставки</t>
  </si>
  <si>
    <t>Даты сбора данных</t>
  </si>
  <si>
    <t>Срок действия цен</t>
  </si>
  <si>
    <t>Номер поставщика, указанный в таблице</t>
  </si>
  <si>
    <t>Наименование поставщика</t>
  </si>
  <si>
    <t>Контактная информация</t>
  </si>
  <si>
    <t>(Тел./факс, адрес электронной почты  или адрес) или наименование источника информации</t>
  </si>
  <si>
    <t>1.</t>
  </si>
  <si>
    <t>ООО « Сов-Оптторг-Продукт»</t>
  </si>
  <si>
    <t>Телефон 8 (34675)  6-00- 90</t>
  </si>
  <si>
    <t>2.</t>
  </si>
  <si>
    <t>3.</t>
  </si>
  <si>
    <t>ИП Меретуков М.Ю.</t>
  </si>
  <si>
    <t>Телефон 8 (34675)  7-56-51</t>
  </si>
  <si>
    <t>Наименованиетовара, тех.  Характеристики</t>
  </si>
  <si>
    <t>Модель,производитель</t>
  </si>
  <si>
    <t>Модель, производитель</t>
  </si>
  <si>
    <t>Наименование товара, тех.  Характеристики</t>
  </si>
  <si>
    <t>ИТОГО с доставкой</t>
  </si>
  <si>
    <t>Контактная информация (Тел./факс, адрес электронной почты  или адрес) или наименование источника информации</t>
  </si>
  <si>
    <t>Таблица расчета начальной (максимальной) цены контракта на поставку стандартных товаров без дополнительной комплектации и сопутствующих услуг, работ</t>
  </si>
  <si>
    <t>Начальная  цена</t>
  </si>
  <si>
    <t>Молоко коровье сухое, весовое, в мешках  по 25 кг,  с массовой  долей жира  не менее 25%, без растительных добавок, ГОСТ 4495 - 87</t>
  </si>
  <si>
    <t xml:space="preserve">Кол-во ед. товара </t>
  </si>
  <si>
    <t xml:space="preserve">Молоко сгущенное без сахара (концентрированное) с массовой  долей жира не менее 6,8%, без растительных добавок,  320 гр., ГОСТ 1923 - 78 </t>
  </si>
  <si>
    <t>Филиал ООО « Юнимилк», Тюменская обл.</t>
  </si>
  <si>
    <t>Молоко сгущенное с сахаром, с массовой  долей жира не менее 8,5%,  без растительных добавок,  380-400 гр., ГОСТ 2903 - 78</t>
  </si>
  <si>
    <t>Сыр – сычужный, твердый, содержание жира не менее 45 % (типа голландского)</t>
  </si>
  <si>
    <t>Масло -  коровье, сладко- сливочное, несоленое, натуральное, высший сорт, с массовой  долей жира не менее 72,5%,  весовое по 20 кг, ГОСТ 37-91</t>
  </si>
  <si>
    <t>ООО «Березовский молокозавод», Свердловская обл.</t>
  </si>
  <si>
    <t>Телефон 8 (34675)   6-00- 90</t>
  </si>
  <si>
    <t>ИП Завацкая  И.Р.</t>
  </si>
  <si>
    <t>Телефон 8 (34675)   6-70-44</t>
  </si>
  <si>
    <t>Телефон 8 (34675)   7-60-23</t>
  </si>
  <si>
    <t>Продукты питания  (молочные продукты)</t>
  </si>
  <si>
    <t>Начальная   цена</t>
  </si>
  <si>
    <t>Способ размещения заказа:  совместный открытый аукцион</t>
  </si>
  <si>
    <t>Телефон 8 (34675)  7-60-23</t>
  </si>
  <si>
    <t>Ф.И.О.  руководителя                           Бобровская Н.И.                      Подпись ______________________</t>
  </si>
  <si>
    <t xml:space="preserve"> Мясо говядины замороженное жилованное:  полуфабрикат  мясной, натуральный, крупнокусковой,  бескостный, высшая категория, без стабилизаторов и красителей ГОСТ 10-02-0104-86, допускается  ГОСТ или ТУ производителя</t>
  </si>
  <si>
    <t>Свердловский МК, г. Екатеринбург</t>
  </si>
  <si>
    <t>ООО « СЭВКО»,  г. Екатеринбург</t>
  </si>
  <si>
    <t xml:space="preserve">ВАМИН, ОАО « Алексеевский МЗ", Татарстан </t>
  </si>
  <si>
    <t>Татарстан</t>
  </si>
  <si>
    <t>ООО" Слуцкий сыродельный комбинат " Белоруссия</t>
  </si>
  <si>
    <t>ИП  Ходжаев Д.А..</t>
  </si>
  <si>
    <t>ОАО « УВА-Молоко», Россия</t>
  </si>
  <si>
    <t>ИП Ходжаев Д.А.</t>
  </si>
  <si>
    <t>Продукты питания (мясо, рыба, колбасные изделия)</t>
  </si>
  <si>
    <t>Ф.И.О.  руководителя                          Бобровская Н.И.         Подпись _____________________</t>
  </si>
  <si>
    <t>ТД "Курганский", г. Екатеринбург</t>
  </si>
  <si>
    <t xml:space="preserve">ЗАО" Алексеевский МК", Белгородская обл. </t>
  </si>
  <si>
    <r>
      <t xml:space="preserve">Примечание: Лимит финансирования –  </t>
    </r>
    <r>
      <rPr>
        <sz val="11"/>
        <color indexed="10"/>
        <rFont val="Calibri"/>
        <family val="0"/>
      </rPr>
      <t>6 649 000</t>
    </r>
    <r>
      <rPr>
        <sz val="11"/>
        <color theme="1"/>
        <rFont val="Calibri"/>
        <family val="2"/>
      </rPr>
      <t xml:space="preserve">   рублей.</t>
    </r>
  </si>
  <si>
    <r>
      <t xml:space="preserve">Примечание: Лимит финансирования – </t>
    </r>
    <r>
      <rPr>
        <sz val="12"/>
        <color indexed="10"/>
        <rFont val="Times New Roman"/>
        <family val="1"/>
      </rPr>
      <t xml:space="preserve">1 630 000  </t>
    </r>
    <r>
      <rPr>
        <sz val="12"/>
        <color indexed="8"/>
        <rFont val="Times New Roman"/>
        <family val="1"/>
      </rPr>
      <t xml:space="preserve"> рублей.</t>
    </r>
  </si>
  <si>
    <t>До 15.02.2011</t>
  </si>
  <si>
    <t>ООО « Уралтон», г. Екатеринбург, ООО «Пинский МПК», Беларусь</t>
  </si>
  <si>
    <r>
      <t xml:space="preserve">Дата составления сводной  таблицы     </t>
    </r>
    <r>
      <rPr>
        <u val="single"/>
        <sz val="12"/>
        <color indexed="8"/>
        <rFont val="Times New Roman"/>
        <family val="1"/>
      </rPr>
      <t>21.02.2011 года</t>
    </r>
  </si>
  <si>
    <r>
      <t>Дата составления сводной  таблицы    21. 02.2011</t>
    </r>
    <r>
      <rPr>
        <u val="single"/>
        <sz val="12"/>
        <color indexed="8"/>
        <rFont val="Times New Roman"/>
        <family val="1"/>
      </rPr>
      <t xml:space="preserve"> года</t>
    </r>
  </si>
  <si>
    <t xml:space="preserve">ИТОГО </t>
  </si>
  <si>
    <t>ООО  «Свежий Ветер» г. Екатеринбург</t>
  </si>
  <si>
    <t>Поставка технических средств обучения</t>
  </si>
  <si>
    <t>Способ размещения заказа: запрос котировок</t>
  </si>
  <si>
    <t>Обоснование  начальной (максимальной) цены договора на поставку стандартных товаров без дополнительной комплектации и сопутствующих услуг, работ</t>
  </si>
  <si>
    <t>620078, г. Екатеринбург, тел. (343) 361-55-13, коммерческое предложение от 25.06.2013г</t>
  </si>
  <si>
    <t>ООО  «ПромТехОсностка» г. Екатеринбург</t>
  </si>
  <si>
    <t>620012, г. Екатеринбург,  коммерческое предложение от 25.06.2013г</t>
  </si>
  <si>
    <t>ООО «Лагарт» г. Екатеринбург</t>
  </si>
  <si>
    <t xml:space="preserve">620130. г. Екатеринбург, коммерческое предложение от 25.06.2013г, </t>
  </si>
  <si>
    <t>Ф.И.О.  руководителя                          О.Г. Коваленко                    Подпись ______________________</t>
  </si>
  <si>
    <t>Дата составления сводной  таблицы    25.06.2013 года</t>
  </si>
  <si>
    <t xml:space="preserve">тармометр </t>
  </si>
  <si>
    <t>магнитный набор классных инструментов</t>
  </si>
  <si>
    <t>Лента букв и звуков</t>
  </si>
  <si>
    <t>Циферблат часовой Выполнен на картоне с двусторонней ламинацией, снабжен двумя подвижными стрелками (часовая и минутная), движение которых не взаимосвязано. Цена деления шкалы циферблата – 1 мин. Время обозначено арабскими цифрами, при этом внешний круг (числа от 1 до 12) демонстрирует обозначение времени до полудня, а внутренний круг обозначает время после полудня (числа от 13 до 24). Руководство по эксплуатации.  Размер не менее 800*800 мм</t>
  </si>
  <si>
    <t xml:space="preserve">циферблат часовой </t>
  </si>
  <si>
    <t>стенд-лента с портретами английских писателей</t>
  </si>
  <si>
    <t xml:space="preserve">Панно «Термометр»  Маркерное панно представляет собой настенное полотно, на котором размещен термометр. На стенде имеются поля для обозначения температуры по шкале Цельсия.
Панно размером не менее 120х600 мм изготовлено из пластика с нанесением полноцветной печати. Лицевая сторона покрыта специальным ламинирующим слоем, на поверхности которого, с помощью специального маркера, можно наносить различные надписи и обозначения. Все записи  удаляются салфеткой или губкой. Маркерная панель крепится к школьной доске посредством сверхсильных магнитов-держателей. Цветные маркеры не менее двух.
</t>
  </si>
  <si>
    <t>Магнитный набор классных инструментов Габаритные размеры в упаковке (дл.*шир.*выс.), см не менее 64*46*4
В комплект входят:
линейка не менее 60 см (цена деления 1 см, оцифровка через 5 см) – 1 шт.,
угольник с углами 30 градусов. и 60 градусов– 1 шт.,
угольник с углами 45 градусов– 1 шт.,
циркуль с держателем для мела и резиновой присоской – 1 шт.,
транспортир с прямой и обратной шкалами от 0 градусов до 180 градусов– 1 шт.,
пластины для крепления комплекта на стене – 3 шт.,
шурупы – 2 шт.,
дюбели – 2 шт.,
руководство по эксплуатации – 1 шт.
Инструменты изготовлены из пластмассы, снабжены удобными ручками и магнитными держателями для фиксации при черчении и измерении на классной доске. Комплект крепится на стене на пластинах, соединенных между собой гибкой декоративной связью и оснащенных  держателями.</t>
  </si>
  <si>
    <t xml:space="preserve">Лента букв-звуков На "Ленте букв", буквы расположены в 2 ряда. Красным цветом выделены гласные буквы.
Гласные верхнего ряда (А, О, У, Ы, Э) – обозначают твердость согласных звуков.
Гласные нижнего ряда (Я, Ё, Ю, И, Е) – обозначают мягкость согласных звуков.
Буквы Н, М, Л, Р, Б, В, Г, Д, З, П, Ф, К, Т, С, Х (выделены на половину синим цветом, на половину зеленым) .
Ж, Ш, Ц (синие буквы).
Й, Ч, Щ (зеленые буквы).
Согласные звуки верхнего ряда – звонкие. Согласные звуки нижнего ряда – глухие.
Буквы Ъ и Ь - (буквы черного цвета на белом фоне). Материал: пособие изготовлено из целлюлозного картона плотностью не менее 250 гр., с лицевой стороны пластиковое покрытие толщиной не менее 13 мкрн.
Размер: не менее 400 см х 55 см, ламинирована матовой пленкой. В комплект входит: полотно с буквами; карманы пласмассовые-10 шт.; кнопки магнитные -6 шт.; карточки-крышечки для букв – 42 шт.; пластины металлические – 3 шт. шурупы- 6 шт. дюбель-6 шт.; руководство руководителя-1шт.  
</t>
  </si>
  <si>
    <t xml:space="preserve">Стенд - лента с портретами английских писателей Стенд-лента представляет собой панель, на которой размещены портреты выдающихся английских писателей. 
Размер не менее 3200 х 450 мм
Полноцветная печать не менее 1440 dpi с антибликовым покрытием и переменным размером капли (минимальный размер – не менее 6 пиколитров)
</t>
  </si>
  <si>
    <t xml:space="preserve">Стенд-лента «Английских букв и звуков» Стенд представляет собой панель, на которой размещена информация к уроку английского языка. Гласные и согласные выделены разными цветами; буквы и звуки выделены разными цветами.
Размер не менее 4500*450 мм.
Основа: панель 4 мм
Профиль: П-образный обкладочный профиль белого цвета толщиной не менее 4 мм, шириной  не менее 10 мм
Способ резки: лазерный
</t>
  </si>
  <si>
    <t>Стенд-лента «Английских букв и звуков»</t>
  </si>
  <si>
    <t xml:space="preserve">Стенд - лента с портретами английских деятелей культуры Стенд-лента представляет собой панель, на которой размещены портреты выдающихся английских деятелей культуры.
 Размер не менее 3200 х 450 мм
Полноцветная печать не менее 1440 dpi с антибликовым покрытием и переменным размером капли (минимальный размер – не менее 6 пиколитров)
</t>
  </si>
  <si>
    <t xml:space="preserve">Стенд - лента с портретами английских деятелей культуры </t>
  </si>
  <si>
    <t xml:space="preserve">Стенд-уголок маркерный «Погода сегодня» Стенд-уголок представляет собой информационную панель, в левой части которой расположены иллюстрации к четырем временам года с ячейками для обозначения текущего месяца сезона, а также рекомендации для учащихся по правильному выбору сезонной одежды. В правой части стенда располагается поле для обозначения даты, температуры, атмосферного давления и направления ветра. Расположена температурная шкала (термометр). В нижней части стенда расположены условные обозначения различных погодных условий, которые обводятся маркером в соответствии с погодой на улице.
Кроме того, на стенде имеется поле для дневника наблюдений, где можно описывать погодные условия текущего дня.
Стенд-уголок предназначен для наглядного отображения текущей информации о погоде, а также для формирования представлений об окружающем мире и различных погодных явлениях.
В комплект поставки входит набор цветных маркеров (не менее трех) для нанесения записей на стенд-уголок.
Основа: не менее 4 мм панель
Профиль: П-образный обкладочный профиль белого цвета толщиной не менее 4 мм, шириной не менее 10 мм
Способ резки: лазерный
Размер не менее 1000 х 700 см.
1. Стенд
2. Набор цветных маркеров
3. Крепежные и декоративные элемент
</t>
  </si>
  <si>
    <t>Стенд-уголок маркерный «Погода сегодня»</t>
  </si>
  <si>
    <t xml:space="preserve">Коллекция Полезных ископаемых Технические характеристики и устройство 
Габаритные размеры в упаковке (дл.*шир.*выс.), не менее *17,5*5 см
Образцы пронумерованы соответственно списку и разложены в две коробки с ячейками. Пособие комплектуется руководством по эксплуатации и ламинированным вкладышем, содержащим информацию о внешнем виде, месторождениях и применении полезных ископаемых.
В состав коллекции входят следующие образцы:
Коробка 1
Магнетит
(магнитный железняк)
Боксит
Ортоклаз (полевой шпат)
Галенит (свинцовый блеск)
Кварц
Кальцит
Слюда фуксит
Слюда мусковит
Опал
Гематит (красный железняк)
Коробка 2
Тальк
Слюда биотит
Гипс
Антрацит
Песчаник
Известняк
Гранит
Торф
</t>
  </si>
  <si>
    <t>Коллекция Полезных ископаемых</t>
  </si>
  <si>
    <t xml:space="preserve">Коллекция с образцами «Лен» Габаритные размеры в упаковке 
(дл.хшир.хвыс.),не менее  30,5х22х3 см
Коллекция поставляется в картонной коробке. Образцы льняных волокон, пряжи, нитей и тканей размещены на картонных ламинированных планшетах. Сопровождаются краткими пояснениями технологии переработки льна.
</t>
  </si>
  <si>
    <t xml:space="preserve">Коллекция с образцами «Лен» </t>
  </si>
  <si>
    <t xml:space="preserve">Коллекция с образцами «Хлопок» Габаритные размеры в упаковке (дл.хшир.хвыс.), не менее 30,5х22х3 см
Коллекция поставляется в картонной коробке. Образцы хлопка, пряжи, нитей и тканей размещены на картонных ламинированных планшетах. Сопровождаются краткими пояснениями технологии переработки хлопка.
</t>
  </si>
  <si>
    <t xml:space="preserve">Коллекция с образцами "Хлопок» </t>
  </si>
  <si>
    <t xml:space="preserve">Коллекция с образцами «Шерсть» Габаритные размеры в упаковке (дл.хшир.хвыс.), см, не менее 30,5х22х3; 
Коллекция поставляется в картонной коробке. Образцы шерсти, пряжи, нитей и тканей размещены на картонных ламинированных планшетах. Сопровождаются краткими пояснениями технологии переработки шерсти.
</t>
  </si>
  <si>
    <t xml:space="preserve">Коллекция с образцами «Шерсть»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</si>
</sst>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
    <numFmt numFmtId="170" formatCode="0.000"/>
    <numFmt numFmtId="171" formatCode="0.0"/>
    <numFmt numFmtId="172" formatCode="0.000000"/>
    <numFmt numFmtId="173" formatCode="0.00000"/>
  </numFmts>
  <fonts count="51">
    <font>
      <sz val="11"/>
      <color theme="1"/>
      <name val="Calibri"/>
      <family val="2"/>
    </font>
    <font>
      <sz val="11"/>
      <color indexed="8"/>
      <name val="Calibri"/>
      <family val="2"/>
    </font>
    <font>
      <sz val="12"/>
      <color indexed="8"/>
      <name val="Times New Roman"/>
      <family val="1"/>
    </font>
    <font>
      <u val="single"/>
      <sz val="12"/>
      <color indexed="8"/>
      <name val="Times New Roman"/>
      <family val="1"/>
    </font>
    <font>
      <b/>
      <sz val="11"/>
      <color indexed="8"/>
      <name val="Calibri"/>
      <family val="2"/>
    </font>
    <font>
      <b/>
      <sz val="12"/>
      <color indexed="8"/>
      <name val="Times New Roman"/>
      <family val="1"/>
    </font>
    <font>
      <b/>
      <sz val="14"/>
      <color indexed="8"/>
      <name val="Times New Roman"/>
      <family val="1"/>
    </font>
    <font>
      <b/>
      <sz val="13"/>
      <color indexed="8"/>
      <name val="Times New Roman"/>
      <family val="1"/>
    </font>
    <font>
      <sz val="11"/>
      <color indexed="8"/>
      <name val="Times New Roman"/>
      <family val="1"/>
    </font>
    <font>
      <sz val="12"/>
      <color indexed="8"/>
      <name val="Calibri"/>
      <family val="2"/>
    </font>
    <font>
      <b/>
      <sz val="11"/>
      <color indexed="8"/>
      <name val="Times New Roman"/>
      <family val="1"/>
    </font>
    <font>
      <sz val="11"/>
      <color indexed="10"/>
      <name val="Calibri"/>
      <family val="0"/>
    </font>
    <font>
      <sz val="12"/>
      <color indexed="10"/>
      <name val="Times New Roman"/>
      <family val="1"/>
    </font>
    <font>
      <sz val="14"/>
      <color indexed="8"/>
      <name val="Arial"/>
      <family val="2"/>
    </font>
    <font>
      <sz val="10"/>
      <color indexed="8"/>
      <name val="Times New Roman"/>
      <family val="1"/>
    </font>
    <font>
      <sz val="14"/>
      <color indexed="10"/>
      <name val="Arial"/>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color indexed="63"/>
      </bottom>
    </border>
    <border>
      <left style="medium"/>
      <right>
        <color indexed="63"/>
      </right>
      <top>
        <color indexed="63"/>
      </top>
      <bottom style="double"/>
    </border>
    <border>
      <left style="double"/>
      <right style="medium"/>
      <top>
        <color indexed="63"/>
      </top>
      <bottom style="medium"/>
    </border>
    <border>
      <left style="double"/>
      <right style="medium"/>
      <top>
        <color indexed="63"/>
      </top>
      <bottom style="double"/>
    </border>
    <border>
      <left>
        <color indexed="63"/>
      </left>
      <right style="double"/>
      <top>
        <color indexed="63"/>
      </top>
      <bottom style="double"/>
    </border>
    <border>
      <left>
        <color indexed="63"/>
      </left>
      <right style="double"/>
      <top>
        <color indexed="63"/>
      </top>
      <bottom style="medium"/>
    </border>
    <border>
      <left style="medium"/>
      <right style="medium"/>
      <top style="medium"/>
      <bottom style="medium"/>
    </border>
    <border>
      <left style="medium"/>
      <right style="medium"/>
      <top style="medium"/>
      <bottom style="double"/>
    </border>
    <border>
      <left>
        <color indexed="63"/>
      </left>
      <right>
        <color indexed="63"/>
      </right>
      <top style="medium"/>
      <bottom style="double"/>
    </border>
    <border>
      <left>
        <color indexed="63"/>
      </left>
      <right style="medium"/>
      <top style="medium"/>
      <bottom style="double"/>
    </border>
    <border>
      <left style="medium"/>
      <right style="medium"/>
      <top style="double"/>
      <bottom style="medium"/>
    </border>
    <border>
      <left>
        <color indexed="63"/>
      </left>
      <right style="medium"/>
      <top style="double"/>
      <bottom style="double"/>
    </border>
    <border>
      <left style="medium"/>
      <right style="medium"/>
      <top style="double"/>
      <bottom style="double"/>
    </border>
    <border>
      <left style="medium"/>
      <right style="medium"/>
      <top style="medium"/>
      <bottom>
        <color indexed="63"/>
      </bottom>
    </border>
    <border>
      <left style="medium"/>
      <right>
        <color indexed="63"/>
      </right>
      <top style="double"/>
      <bottom style="double"/>
    </border>
    <border>
      <left>
        <color indexed="63"/>
      </left>
      <right>
        <color indexed="63"/>
      </right>
      <top style="double"/>
      <bottom style="double"/>
    </border>
    <border>
      <left style="medium"/>
      <right style="medium"/>
      <top>
        <color indexed="63"/>
      </top>
      <bottom style="double"/>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style="double"/>
      <bottom>
        <color indexed="63"/>
      </bottom>
    </border>
    <border>
      <left style="medium"/>
      <right>
        <color indexed="63"/>
      </right>
      <top style="medium"/>
      <bottom style="medium"/>
    </border>
    <border>
      <left style="medium"/>
      <right>
        <color indexed="63"/>
      </right>
      <top>
        <color indexed="63"/>
      </top>
      <bottom style="medium"/>
    </border>
    <border>
      <left style="double"/>
      <right style="medium"/>
      <top style="double"/>
      <bottom>
        <color indexed="63"/>
      </bottom>
    </border>
    <border>
      <left style="medium"/>
      <right style="double"/>
      <top style="double"/>
      <bottom>
        <color indexed="63"/>
      </bottom>
    </border>
    <border>
      <left style="medium"/>
      <right style="double"/>
      <top>
        <color indexed="63"/>
      </top>
      <bottom>
        <color indexed="63"/>
      </bottom>
    </border>
    <border>
      <left style="medium"/>
      <right style="double"/>
      <top>
        <color indexed="63"/>
      </top>
      <bottom style="medium"/>
    </border>
    <border>
      <left style="double"/>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double"/>
      <right style="medium"/>
      <top style="medium"/>
      <bottom>
        <color indexed="63"/>
      </bottom>
    </border>
    <border>
      <left style="medium"/>
      <right style="double"/>
      <top>
        <color indexed="63"/>
      </top>
      <bottom style="double"/>
    </border>
    <border>
      <left style="medium"/>
      <right style="double"/>
      <top style="medium"/>
      <bottom>
        <color indexed="63"/>
      </bottom>
    </border>
    <border>
      <left>
        <color indexed="63"/>
      </left>
      <right style="thin"/>
      <top style="double"/>
      <bottom>
        <color indexed="63"/>
      </bottom>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double"/>
      <bottom>
        <color indexed="63"/>
      </bottom>
    </border>
    <border>
      <left style="medium"/>
      <right>
        <color indexed="63"/>
      </right>
      <top style="medium"/>
      <bottom style="double"/>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1" borderId="0" applyNumberFormat="0" applyBorder="0" applyAlignment="0" applyProtection="0"/>
  </cellStyleXfs>
  <cellXfs count="277">
    <xf numFmtId="0" fontId="0" fillId="0" borderId="0" xfId="0" applyFont="1" applyAlignment="1">
      <alignment/>
    </xf>
    <xf numFmtId="0" fontId="0" fillId="0" borderId="0" xfId="0" applyAlignment="1">
      <alignment horizontal="center" wrapText="1"/>
    </xf>
    <xf numFmtId="0" fontId="2" fillId="0" borderId="0" xfId="0" applyFont="1" applyAlignment="1">
      <alignment horizontal="justify" wrapText="1"/>
    </xf>
    <xf numFmtId="0" fontId="2" fillId="0" borderId="10" xfId="0" applyFont="1" applyBorder="1" applyAlignment="1">
      <alignment horizontal="justify" wrapText="1"/>
    </xf>
    <xf numFmtId="0" fontId="2" fillId="0" borderId="11"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2" fillId="0" borderId="11" xfId="0" applyFont="1" applyBorder="1" applyAlignment="1">
      <alignment horizontal="justify" wrapText="1"/>
    </xf>
    <xf numFmtId="0" fontId="2" fillId="0" borderId="12" xfId="0" applyFont="1" applyBorder="1" applyAlignment="1">
      <alignment horizontal="justify"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0" fillId="0" borderId="18" xfId="0" applyBorder="1" applyAlignment="1">
      <alignment horizontal="left"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27" xfId="0" applyBorder="1" applyAlignment="1">
      <alignment horizontal="center" vertical="center" wrapText="1"/>
    </xf>
    <xf numFmtId="0" fontId="7"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9"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3" fontId="5" fillId="0" borderId="24"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0" fillId="0" borderId="0" xfId="0" applyAlignment="1">
      <alignment/>
    </xf>
    <xf numFmtId="0" fontId="2" fillId="0" borderId="37" xfId="0" applyFont="1" applyBorder="1" applyAlignment="1">
      <alignment horizontal="left" vertical="center" wrapText="1"/>
    </xf>
    <xf numFmtId="0" fontId="2" fillId="0" borderId="38" xfId="0" applyFont="1" applyBorder="1" applyAlignment="1">
      <alignment wrapText="1"/>
    </xf>
    <xf numFmtId="0" fontId="2" fillId="0" borderId="0" xfId="0" applyFont="1" applyBorder="1" applyAlignment="1">
      <alignment wrapText="1"/>
    </xf>
    <xf numFmtId="0" fontId="13" fillId="0" borderId="39" xfId="0" applyFont="1" applyBorder="1" applyAlignment="1">
      <alignment vertical="center"/>
    </xf>
    <xf numFmtId="0" fontId="13" fillId="0" borderId="0" xfId="0" applyFont="1" applyAlignment="1">
      <alignment horizontal="right"/>
    </xf>
    <xf numFmtId="0" fontId="1" fillId="0" borderId="0" xfId="0" applyFont="1" applyAlignment="1">
      <alignment/>
    </xf>
    <xf numFmtId="0" fontId="1" fillId="0" borderId="0" xfId="0" applyFont="1" applyAlignment="1">
      <alignment/>
    </xf>
    <xf numFmtId="1" fontId="5" fillId="0" borderId="37" xfId="0" applyNumberFormat="1" applyFont="1" applyBorder="1" applyAlignment="1">
      <alignment horizontal="center" vertical="center" wrapText="1"/>
    </xf>
    <xf numFmtId="0" fontId="14" fillId="0" borderId="37" xfId="0" applyFont="1" applyBorder="1" applyAlignment="1">
      <alignment vertical="top" wrapText="1"/>
    </xf>
    <xf numFmtId="0" fontId="2" fillId="0" borderId="40" xfId="0" applyFont="1" applyBorder="1" applyAlignment="1">
      <alignment wrapText="1"/>
    </xf>
    <xf numFmtId="0" fontId="2" fillId="0" borderId="41" xfId="0" applyFont="1" applyBorder="1" applyAlignment="1">
      <alignment wrapText="1"/>
    </xf>
    <xf numFmtId="0" fontId="15" fillId="0" borderId="39" xfId="0" applyFont="1" applyBorder="1" applyAlignment="1">
      <alignment vertical="center"/>
    </xf>
    <xf numFmtId="0" fontId="0" fillId="0" borderId="37" xfId="0" applyBorder="1" applyAlignment="1">
      <alignment/>
    </xf>
    <xf numFmtId="0" fontId="0" fillId="0" borderId="0" xfId="0" applyAlignment="1">
      <alignment/>
    </xf>
    <xf numFmtId="0" fontId="2" fillId="0" borderId="0" xfId="0" applyFont="1" applyAlignment="1">
      <alignment horizontal="justify"/>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2"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43" xfId="0" applyFont="1" applyBorder="1" applyAlignment="1">
      <alignment horizontal="justify" vertical="top" wrapText="1"/>
    </xf>
    <xf numFmtId="0" fontId="0" fillId="0" borderId="16" xfId="0" applyBorder="1" applyAlignment="1">
      <alignment/>
    </xf>
    <xf numFmtId="0" fontId="0" fillId="0" borderId="17" xfId="0" applyBorder="1" applyAlignment="1">
      <alignment/>
    </xf>
    <xf numFmtId="0" fontId="2" fillId="0" borderId="11"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44"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43"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14" fontId="8" fillId="0" borderId="42" xfId="0" applyNumberFormat="1" applyFont="1" applyBorder="1" applyAlignment="1">
      <alignment horizontal="center" vertical="center" wrapText="1"/>
    </xf>
    <xf numFmtId="0" fontId="1" fillId="0" borderId="19" xfId="0" applyFont="1" applyBorder="1" applyAlignment="1">
      <alignment horizontal="center" vertical="center" wrapText="1"/>
    </xf>
    <xf numFmtId="14" fontId="8" fillId="0" borderId="11" xfId="0" applyNumberFormat="1" applyFont="1" applyBorder="1" applyAlignment="1">
      <alignment horizontal="center" vertical="center" wrapText="1"/>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36" xfId="0" applyFont="1" applyBorder="1" applyAlignment="1">
      <alignment horizontal="center" vertical="center"/>
    </xf>
    <xf numFmtId="0" fontId="2" fillId="0" borderId="17" xfId="0" applyFont="1" applyBorder="1" applyAlignment="1">
      <alignment horizontal="justify" vertical="top" wrapText="1"/>
    </xf>
    <xf numFmtId="0" fontId="2" fillId="0" borderId="43"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45"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23" xfId="0" applyBorder="1" applyAlignment="1">
      <alignment horizontal="left" vertical="center" wrapText="1"/>
    </xf>
    <xf numFmtId="0" fontId="10" fillId="0" borderId="42" xfId="0" applyFont="1" applyBorder="1" applyAlignment="1">
      <alignment horizontal="center" vertical="center" wrapText="1"/>
    </xf>
    <xf numFmtId="0" fontId="10"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46"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2" fillId="0" borderId="49"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34" xfId="0" applyFont="1" applyBorder="1" applyAlignment="1">
      <alignment horizontal="center" vertical="center" wrapText="1"/>
    </xf>
    <xf numFmtId="0" fontId="5"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9" xfId="0" applyFont="1" applyBorder="1" applyAlignment="1">
      <alignment horizontal="center" vertical="center" wrapText="1"/>
    </xf>
    <xf numFmtId="0" fontId="8" fillId="0" borderId="36"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2" xfId="0" applyFont="1" applyBorder="1" applyAlignment="1">
      <alignment horizontal="left" vertical="center" wrapText="1"/>
    </xf>
    <xf numFmtId="0" fontId="0" fillId="0" borderId="22" xfId="0"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1" xfId="0" applyFont="1" applyBorder="1" applyAlignment="1">
      <alignment horizontal="center" vertical="center" wrapText="1"/>
    </xf>
    <xf numFmtId="0" fontId="2" fillId="0" borderId="10" xfId="0" applyFont="1" applyBorder="1" applyAlignment="1">
      <alignment horizontal="justify" wrapText="1"/>
    </xf>
    <xf numFmtId="0" fontId="2" fillId="0" borderId="0" xfId="0" applyFont="1" applyAlignment="1">
      <alignment horizontal="justify" wrapText="1"/>
    </xf>
    <xf numFmtId="0" fontId="0" fillId="0" borderId="53" xfId="0" applyBorder="1" applyAlignment="1">
      <alignment horizontal="center" vertical="center" wrapText="1"/>
    </xf>
    <xf numFmtId="0" fontId="2" fillId="0" borderId="53"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3" fontId="5" fillId="0" borderId="46"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0" xfId="0" applyFont="1" applyAlignment="1">
      <alignment horizontal="center" vertical="center" wrapText="1"/>
    </xf>
    <xf numFmtId="0" fontId="5"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29" xfId="0" applyFont="1" applyBorder="1" applyAlignment="1">
      <alignment horizontal="center" vertical="center" wrapText="1"/>
    </xf>
    <xf numFmtId="0" fontId="2" fillId="0" borderId="4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64" xfId="0" applyFont="1" applyBorder="1" applyAlignment="1">
      <alignment horizontal="center" vertical="center" wrapText="1"/>
    </xf>
    <xf numFmtId="0" fontId="5" fillId="0" borderId="48" xfId="0" applyFont="1" applyBorder="1" applyAlignment="1">
      <alignment horizontal="center" vertical="center" wrapText="1"/>
    </xf>
    <xf numFmtId="0" fontId="2" fillId="0" borderId="54"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16" xfId="0" applyFont="1" applyBorder="1" applyAlignment="1">
      <alignment horizontal="center" vertical="center" wrapText="1"/>
    </xf>
    <xf numFmtId="14" fontId="2" fillId="0" borderId="11"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14" fontId="2" fillId="0" borderId="42" xfId="0" applyNumberFormat="1" applyFont="1" applyBorder="1" applyAlignment="1">
      <alignment horizontal="center" vertical="center" wrapText="1"/>
    </xf>
    <xf numFmtId="0" fontId="0" fillId="0" borderId="36" xfId="0"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left" vertical="center"/>
    </xf>
    <xf numFmtId="0" fontId="0" fillId="0" borderId="18" xfId="0" applyBorder="1" applyAlignment="1">
      <alignment/>
    </xf>
    <xf numFmtId="0" fontId="2" fillId="0" borderId="0" xfId="0" applyFont="1" applyAlignment="1">
      <alignment/>
    </xf>
    <xf numFmtId="0" fontId="5" fillId="0" borderId="4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6" xfId="0" applyFont="1" applyBorder="1" applyAlignment="1">
      <alignment horizontal="justify" vertical="top"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44"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47" xfId="0" applyFont="1" applyBorder="1" applyAlignment="1">
      <alignment horizontal="center" vertical="center" wrapText="1"/>
    </xf>
    <xf numFmtId="0" fontId="2" fillId="0" borderId="11" xfId="0" applyFont="1" applyBorder="1" applyAlignment="1">
      <alignment horizontal="justify" wrapText="1"/>
    </xf>
    <xf numFmtId="0" fontId="2" fillId="0" borderId="12" xfId="0" applyFont="1" applyBorder="1" applyAlignment="1">
      <alignment horizontal="justify" wrapText="1"/>
    </xf>
    <xf numFmtId="0" fontId="9" fillId="0" borderId="50" xfId="0" applyFont="1" applyBorder="1" applyAlignment="1">
      <alignment horizontal="center" vertical="center" wrapText="1"/>
    </xf>
    <xf numFmtId="0" fontId="2" fillId="0" borderId="3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3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53" xfId="0" applyFont="1" applyBorder="1" applyAlignment="1">
      <alignment horizontal="center" vertical="center" wrapText="1"/>
    </xf>
    <xf numFmtId="0" fontId="2"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2" fillId="0" borderId="0" xfId="0" applyFont="1" applyAlignment="1">
      <alignment/>
    </xf>
    <xf numFmtId="0" fontId="1" fillId="0" borderId="0" xfId="0" applyFont="1" applyAlignment="1">
      <alignment/>
    </xf>
    <xf numFmtId="0" fontId="2" fillId="0" borderId="37" xfId="0" applyFont="1" applyBorder="1" applyAlignment="1">
      <alignment horizontal="center" vertical="center" wrapText="1"/>
    </xf>
    <xf numFmtId="0" fontId="0" fillId="0" borderId="37" xfId="0"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37" xfId="0" applyFont="1" applyBorder="1" applyAlignment="1">
      <alignment horizontal="center" wrapText="1"/>
    </xf>
    <xf numFmtId="0" fontId="2" fillId="0" borderId="37" xfId="0" applyFont="1" applyBorder="1" applyAlignment="1">
      <alignment horizontal="left" vertical="center" wrapText="1"/>
    </xf>
    <xf numFmtId="0" fontId="13" fillId="0" borderId="0" xfId="0" applyFont="1" applyAlignment="1">
      <alignment horizontal="center" vertical="center" wrapText="1"/>
    </xf>
    <xf numFmtId="0" fontId="14" fillId="0" borderId="37" xfId="0" applyFont="1" applyBorder="1" applyAlignment="1">
      <alignment horizontal="left" vertical="top" wrapText="1"/>
    </xf>
    <xf numFmtId="0" fontId="16" fillId="0" borderId="68" xfId="0" applyFont="1" applyBorder="1" applyAlignment="1">
      <alignment horizontal="left" vertical="top" wrapText="1"/>
    </xf>
    <xf numFmtId="0" fontId="16" fillId="0" borderId="69" xfId="0" applyFont="1" applyBorder="1" applyAlignment="1">
      <alignment horizontal="left" vertical="top" wrapText="1"/>
    </xf>
    <xf numFmtId="0" fontId="16" fillId="0" borderId="70" xfId="0" applyFont="1" applyBorder="1" applyAlignment="1">
      <alignment horizontal="left" vertical="top"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74"/>
  <sheetViews>
    <sheetView view="pageBreakPreview" zoomScale="90" zoomScaleSheetLayoutView="90" zoomScalePageLayoutView="0" workbookViewId="0" topLeftCell="A55">
      <selection activeCell="B62" sqref="B62:C65"/>
    </sheetView>
  </sheetViews>
  <sheetFormatPr defaultColWidth="9.140625" defaultRowHeight="15"/>
  <cols>
    <col min="1" max="1" width="20.28125" style="18" customWidth="1"/>
    <col min="2" max="2" width="9.57421875" style="0" customWidth="1"/>
    <col min="3" max="3" width="0.2890625" style="0" customWidth="1"/>
    <col min="4" max="4" width="1.28515625" style="0" hidden="1" customWidth="1"/>
    <col min="5" max="6" width="9.57421875" style="0" customWidth="1"/>
    <col min="7" max="7" width="9.421875" style="0" customWidth="1"/>
    <col min="8" max="9" width="10.7109375" style="0" customWidth="1"/>
    <col min="10" max="10" width="9.7109375" style="0" customWidth="1"/>
    <col min="11" max="11" width="9.140625" style="0" hidden="1" customWidth="1"/>
    <col min="12" max="12" width="9.421875" style="0" customWidth="1"/>
    <col min="13" max="13" width="6.7109375" style="0" customWidth="1"/>
    <col min="14" max="14" width="6.00390625" style="0" customWidth="1"/>
    <col min="15" max="15" width="5.421875" style="0" customWidth="1"/>
    <col min="16" max="18" width="9.140625" style="0" hidden="1" customWidth="1"/>
    <col min="19" max="19" width="7.00390625" style="0" customWidth="1"/>
    <col min="20" max="20" width="10.7109375" style="0" customWidth="1"/>
  </cols>
  <sheetData>
    <row r="1" spans="1:20" ht="30.75" customHeight="1">
      <c r="A1" s="122" t="s">
        <v>39</v>
      </c>
      <c r="B1" s="122"/>
      <c r="C1" s="122"/>
      <c r="D1" s="122"/>
      <c r="E1" s="122"/>
      <c r="F1" s="122"/>
      <c r="G1" s="122"/>
      <c r="H1" s="122"/>
      <c r="I1" s="122"/>
      <c r="J1" s="122"/>
      <c r="K1" s="122"/>
      <c r="L1" s="122"/>
      <c r="M1" s="122"/>
      <c r="N1" s="122"/>
      <c r="O1" s="122"/>
      <c r="P1" s="122"/>
      <c r="Q1" s="122"/>
      <c r="R1" s="122"/>
      <c r="S1" s="122"/>
      <c r="T1" s="122"/>
    </row>
    <row r="2" spans="1:20" ht="15">
      <c r="A2" s="123" t="s">
        <v>67</v>
      </c>
      <c r="B2" s="123"/>
      <c r="C2" s="123"/>
      <c r="D2" s="123"/>
      <c r="E2" s="123"/>
      <c r="F2" s="123"/>
      <c r="G2" s="123"/>
      <c r="H2" s="123"/>
      <c r="I2" s="1"/>
      <c r="J2" s="123" t="s">
        <v>55</v>
      </c>
      <c r="K2" s="123"/>
      <c r="L2" s="123"/>
      <c r="M2" s="123"/>
      <c r="N2" s="123"/>
      <c r="O2" s="123"/>
      <c r="P2" s="123"/>
      <c r="Q2" s="123"/>
      <c r="R2" s="123"/>
      <c r="S2" s="123"/>
      <c r="T2" s="123"/>
    </row>
    <row r="3" spans="1:20" ht="15.75" thickBot="1">
      <c r="A3" s="21"/>
      <c r="B3" s="13"/>
      <c r="C3" s="13"/>
      <c r="D3" s="13"/>
      <c r="E3" s="13"/>
      <c r="F3" s="13"/>
      <c r="G3" s="13"/>
      <c r="H3" s="13"/>
      <c r="I3" s="13"/>
      <c r="J3" s="13"/>
      <c r="K3" s="13"/>
      <c r="L3" s="13"/>
      <c r="M3" s="13"/>
      <c r="N3" s="13"/>
      <c r="O3" s="13"/>
      <c r="P3" s="13"/>
      <c r="Q3" s="13"/>
      <c r="R3" s="13"/>
      <c r="S3" s="13"/>
      <c r="T3" s="13"/>
    </row>
    <row r="4" spans="1:20" ht="15.75" thickTop="1">
      <c r="A4" s="108" t="s">
        <v>0</v>
      </c>
      <c r="B4" s="88" t="s">
        <v>1</v>
      </c>
      <c r="C4" s="110"/>
      <c r="D4" s="110"/>
      <c r="E4" s="110"/>
      <c r="F4" s="111"/>
      <c r="G4" s="132" t="s">
        <v>2</v>
      </c>
      <c r="H4" s="88" t="s">
        <v>1</v>
      </c>
      <c r="I4" s="110"/>
      <c r="J4" s="111"/>
      <c r="K4" s="88" t="s">
        <v>2</v>
      </c>
      <c r="L4" s="111"/>
      <c r="M4" s="88" t="s">
        <v>1</v>
      </c>
      <c r="N4" s="110"/>
      <c r="O4" s="111"/>
      <c r="P4" s="88" t="s">
        <v>2</v>
      </c>
      <c r="Q4" s="110"/>
      <c r="R4" s="110"/>
      <c r="S4" s="111"/>
      <c r="T4" s="124" t="s">
        <v>54</v>
      </c>
    </row>
    <row r="5" spans="1:20" ht="15.75" customHeight="1">
      <c r="A5" s="127"/>
      <c r="B5" s="129"/>
      <c r="C5" s="130"/>
      <c r="D5" s="130"/>
      <c r="E5" s="130"/>
      <c r="F5" s="131"/>
      <c r="G5" s="133"/>
      <c r="H5" s="129"/>
      <c r="I5" s="130"/>
      <c r="J5" s="131"/>
      <c r="K5" s="129"/>
      <c r="L5" s="131"/>
      <c r="M5" s="129"/>
      <c r="N5" s="130"/>
      <c r="O5" s="131"/>
      <c r="P5" s="135"/>
      <c r="Q5" s="122"/>
      <c r="R5" s="122"/>
      <c r="S5" s="136"/>
      <c r="T5" s="125"/>
    </row>
    <row r="6" spans="1:20" ht="15.75" thickBot="1">
      <c r="A6" s="127"/>
      <c r="B6" s="112"/>
      <c r="C6" s="113"/>
      <c r="D6" s="113"/>
      <c r="E6" s="113"/>
      <c r="F6" s="114"/>
      <c r="G6" s="133"/>
      <c r="H6" s="112"/>
      <c r="I6" s="113"/>
      <c r="J6" s="114"/>
      <c r="K6" s="129"/>
      <c r="L6" s="131"/>
      <c r="M6" s="112"/>
      <c r="N6" s="113"/>
      <c r="O6" s="114"/>
      <c r="P6" s="135"/>
      <c r="Q6" s="122"/>
      <c r="R6" s="122"/>
      <c r="S6" s="136"/>
      <c r="T6" s="125"/>
    </row>
    <row r="7" spans="1:20" ht="16.5" thickBot="1">
      <c r="A7" s="128"/>
      <c r="B7" s="196">
        <v>1</v>
      </c>
      <c r="C7" s="197"/>
      <c r="D7" s="196">
        <v>2</v>
      </c>
      <c r="E7" s="197"/>
      <c r="F7" s="24">
        <v>3</v>
      </c>
      <c r="G7" s="134"/>
      <c r="H7" s="24">
        <v>1</v>
      </c>
      <c r="I7" s="24">
        <v>2</v>
      </c>
      <c r="J7" s="24">
        <v>3</v>
      </c>
      <c r="K7" s="112"/>
      <c r="L7" s="114"/>
      <c r="M7" s="24">
        <v>1</v>
      </c>
      <c r="N7" s="24">
        <v>2</v>
      </c>
      <c r="O7" s="26">
        <v>3</v>
      </c>
      <c r="P7" s="137"/>
      <c r="Q7" s="138"/>
      <c r="R7" s="138"/>
      <c r="S7" s="139"/>
      <c r="T7" s="126"/>
    </row>
    <row r="8" spans="1:20" ht="15">
      <c r="A8" s="154" t="s">
        <v>33</v>
      </c>
      <c r="B8" s="186" t="s">
        <v>3</v>
      </c>
      <c r="C8" s="187"/>
      <c r="D8" s="187"/>
      <c r="E8" s="187"/>
      <c r="F8" s="187"/>
      <c r="G8" s="187"/>
      <c r="H8" s="187"/>
      <c r="I8" s="187"/>
      <c r="J8" s="187"/>
      <c r="K8" s="187"/>
      <c r="L8" s="187"/>
      <c r="M8" s="187"/>
      <c r="N8" s="187"/>
      <c r="O8" s="187"/>
      <c r="P8" s="187"/>
      <c r="Q8" s="187"/>
      <c r="R8" s="187"/>
      <c r="S8" s="208"/>
      <c r="T8" s="210"/>
    </row>
    <row r="9" spans="1:20" ht="28.5" customHeight="1" thickBot="1">
      <c r="A9" s="155"/>
      <c r="B9" s="112"/>
      <c r="C9" s="113"/>
      <c r="D9" s="113"/>
      <c r="E9" s="113"/>
      <c r="F9" s="113"/>
      <c r="G9" s="113"/>
      <c r="H9" s="113"/>
      <c r="I9" s="113"/>
      <c r="J9" s="113"/>
      <c r="K9" s="113"/>
      <c r="L9" s="113"/>
      <c r="M9" s="113"/>
      <c r="N9" s="113"/>
      <c r="O9" s="113"/>
      <c r="P9" s="113"/>
      <c r="Q9" s="113"/>
      <c r="R9" s="113"/>
      <c r="S9" s="114"/>
      <c r="T9" s="204"/>
    </row>
    <row r="10" spans="1:20" ht="19.5" thickBot="1">
      <c r="A10" s="19" t="s">
        <v>4</v>
      </c>
      <c r="B10" s="205">
        <v>4230</v>
      </c>
      <c r="C10" s="206"/>
      <c r="D10" s="206"/>
      <c r="E10" s="206"/>
      <c r="F10" s="206"/>
      <c r="G10" s="206"/>
      <c r="H10" s="206"/>
      <c r="I10" s="206"/>
      <c r="J10" s="206"/>
      <c r="K10" s="206"/>
      <c r="L10" s="206"/>
      <c r="M10" s="206"/>
      <c r="N10" s="206"/>
      <c r="O10" s="206"/>
      <c r="P10" s="206"/>
      <c r="Q10" s="206"/>
      <c r="R10" s="206"/>
      <c r="S10" s="207"/>
      <c r="T10" s="25"/>
    </row>
    <row r="11" spans="1:20" ht="14.25" customHeight="1">
      <c r="A11" s="154" t="s">
        <v>34</v>
      </c>
      <c r="B11" s="186" t="s">
        <v>74</v>
      </c>
      <c r="C11" s="187"/>
      <c r="D11" s="187"/>
      <c r="E11" s="187"/>
      <c r="F11" s="187"/>
      <c r="G11" s="208"/>
      <c r="H11" s="186"/>
      <c r="I11" s="187"/>
      <c r="J11" s="187"/>
      <c r="K11" s="187"/>
      <c r="L11" s="208"/>
      <c r="M11" s="186"/>
      <c r="N11" s="187"/>
      <c r="O11" s="187"/>
      <c r="P11" s="187"/>
      <c r="Q11" s="187"/>
      <c r="R11" s="187"/>
      <c r="S11" s="208"/>
      <c r="T11" s="210"/>
    </row>
    <row r="12" spans="1:20" ht="15" customHeight="1" thickBot="1">
      <c r="A12" s="155"/>
      <c r="B12" s="112"/>
      <c r="C12" s="113"/>
      <c r="D12" s="113"/>
      <c r="E12" s="113"/>
      <c r="F12" s="113"/>
      <c r="G12" s="114"/>
      <c r="H12" s="112"/>
      <c r="I12" s="113"/>
      <c r="J12" s="113"/>
      <c r="K12" s="113"/>
      <c r="L12" s="114"/>
      <c r="M12" s="112"/>
      <c r="N12" s="113"/>
      <c r="O12" s="113"/>
      <c r="P12" s="113"/>
      <c r="Q12" s="113"/>
      <c r="R12" s="113"/>
      <c r="S12" s="114"/>
      <c r="T12" s="204"/>
    </row>
    <row r="13" spans="1:20" ht="16.5" thickBot="1">
      <c r="A13" s="19" t="s">
        <v>5</v>
      </c>
      <c r="B13" s="196">
        <v>250</v>
      </c>
      <c r="C13" s="214"/>
      <c r="D13" s="197"/>
      <c r="E13" s="24">
        <v>270</v>
      </c>
      <c r="F13" s="24">
        <v>250</v>
      </c>
      <c r="G13" s="29">
        <v>256.67</v>
      </c>
      <c r="H13" s="24">
        <v>0</v>
      </c>
      <c r="I13" s="24"/>
      <c r="J13" s="26"/>
      <c r="K13" s="28"/>
      <c r="L13" s="29"/>
      <c r="M13" s="24"/>
      <c r="N13" s="24"/>
      <c r="O13" s="26"/>
      <c r="P13" s="27"/>
      <c r="Q13" s="27"/>
      <c r="R13" s="28"/>
      <c r="S13" s="29"/>
      <c r="T13" s="30">
        <v>256</v>
      </c>
    </row>
    <row r="14" spans="1:20" ht="16.5" thickBot="1">
      <c r="A14" s="20" t="s">
        <v>7</v>
      </c>
      <c r="B14" s="211">
        <f>B13*B10</f>
        <v>1057500</v>
      </c>
      <c r="C14" s="212"/>
      <c r="D14" s="213"/>
      <c r="E14" s="44">
        <f>E13*B10</f>
        <v>1142100</v>
      </c>
      <c r="F14" s="44">
        <f>F13*B10</f>
        <v>1057500</v>
      </c>
      <c r="G14" s="34">
        <f>G13*B10</f>
        <v>1085714.1</v>
      </c>
      <c r="H14" s="44">
        <f>H13*B10</f>
        <v>0</v>
      </c>
      <c r="I14" s="44">
        <f>I13*B10</f>
        <v>0</v>
      </c>
      <c r="J14" s="50">
        <f>J13*B10</f>
        <v>0</v>
      </c>
      <c r="K14" s="51"/>
      <c r="L14" s="34">
        <f>L13*B10</f>
        <v>0</v>
      </c>
      <c r="M14" s="44"/>
      <c r="N14" s="44">
        <f>N13*B10</f>
        <v>0</v>
      </c>
      <c r="O14" s="50">
        <f>O13*B10</f>
        <v>0</v>
      </c>
      <c r="P14" s="52"/>
      <c r="Q14" s="52"/>
      <c r="R14" s="51"/>
      <c r="S14" s="34">
        <f>S13*B10</f>
        <v>0</v>
      </c>
      <c r="T14" s="37">
        <f>T13*B10</f>
        <v>1082880</v>
      </c>
    </row>
    <row r="15" spans="1:20" ht="15.75" thickTop="1">
      <c r="A15" s="108" t="s">
        <v>33</v>
      </c>
      <c r="B15" s="88" t="s">
        <v>58</v>
      </c>
      <c r="C15" s="110"/>
      <c r="D15" s="110"/>
      <c r="E15" s="110"/>
      <c r="F15" s="110"/>
      <c r="G15" s="110"/>
      <c r="H15" s="110"/>
      <c r="I15" s="110"/>
      <c r="J15" s="110"/>
      <c r="K15" s="110"/>
      <c r="L15" s="110"/>
      <c r="M15" s="110"/>
      <c r="N15" s="110"/>
      <c r="O15" s="110"/>
      <c r="P15" s="110"/>
      <c r="Q15" s="110"/>
      <c r="R15" s="110"/>
      <c r="S15" s="111"/>
      <c r="T15" s="124"/>
    </row>
    <row r="16" spans="1:20" ht="15.75" thickBot="1">
      <c r="A16" s="155"/>
      <c r="B16" s="112"/>
      <c r="C16" s="113"/>
      <c r="D16" s="113"/>
      <c r="E16" s="113"/>
      <c r="F16" s="113"/>
      <c r="G16" s="113"/>
      <c r="H16" s="113"/>
      <c r="I16" s="113"/>
      <c r="J16" s="113"/>
      <c r="K16" s="113"/>
      <c r="L16" s="113"/>
      <c r="M16" s="113"/>
      <c r="N16" s="113"/>
      <c r="O16" s="113"/>
      <c r="P16" s="113"/>
      <c r="Q16" s="113"/>
      <c r="R16" s="113"/>
      <c r="S16" s="114"/>
      <c r="T16" s="204"/>
    </row>
    <row r="17" spans="1:20" ht="19.5" thickBot="1">
      <c r="A17" s="19" t="s">
        <v>4</v>
      </c>
      <c r="B17" s="205">
        <v>13220</v>
      </c>
      <c r="C17" s="206"/>
      <c r="D17" s="206"/>
      <c r="E17" s="206"/>
      <c r="F17" s="206"/>
      <c r="G17" s="206"/>
      <c r="H17" s="206"/>
      <c r="I17" s="206"/>
      <c r="J17" s="206"/>
      <c r="K17" s="206"/>
      <c r="L17" s="206"/>
      <c r="M17" s="206"/>
      <c r="N17" s="206"/>
      <c r="O17" s="206"/>
      <c r="P17" s="206"/>
      <c r="Q17" s="206"/>
      <c r="R17" s="206"/>
      <c r="S17" s="207"/>
      <c r="T17" s="25"/>
    </row>
    <row r="18" spans="1:20" ht="15">
      <c r="A18" s="154" t="s">
        <v>35</v>
      </c>
      <c r="B18" s="186" t="s">
        <v>8</v>
      </c>
      <c r="C18" s="187"/>
      <c r="D18" s="187"/>
      <c r="E18" s="187"/>
      <c r="F18" s="187"/>
      <c r="G18" s="208"/>
      <c r="H18" s="186" t="s">
        <v>9</v>
      </c>
      <c r="I18" s="187"/>
      <c r="J18" s="187"/>
      <c r="K18" s="187"/>
      <c r="L18" s="208"/>
      <c r="M18" s="186"/>
      <c r="N18" s="187"/>
      <c r="O18" s="187"/>
      <c r="P18" s="187"/>
      <c r="Q18" s="187"/>
      <c r="R18" s="187"/>
      <c r="S18" s="208"/>
      <c r="T18" s="176"/>
    </row>
    <row r="19" spans="1:20" ht="15.75" thickBot="1">
      <c r="A19" s="155"/>
      <c r="B19" s="112"/>
      <c r="C19" s="113"/>
      <c r="D19" s="113"/>
      <c r="E19" s="113"/>
      <c r="F19" s="113"/>
      <c r="G19" s="114"/>
      <c r="H19" s="112"/>
      <c r="I19" s="113"/>
      <c r="J19" s="113"/>
      <c r="K19" s="113"/>
      <c r="L19" s="114"/>
      <c r="M19" s="112"/>
      <c r="N19" s="113"/>
      <c r="O19" s="113"/>
      <c r="P19" s="113"/>
      <c r="Q19" s="113"/>
      <c r="R19" s="113"/>
      <c r="S19" s="114"/>
      <c r="T19" s="209"/>
    </row>
    <row r="20" spans="1:20" ht="16.5" thickBot="1">
      <c r="A20" s="19" t="s">
        <v>10</v>
      </c>
      <c r="B20" s="196">
        <v>300</v>
      </c>
      <c r="C20" s="197"/>
      <c r="D20" s="196">
        <v>310</v>
      </c>
      <c r="E20" s="197"/>
      <c r="F20" s="24">
        <v>275</v>
      </c>
      <c r="G20" s="29">
        <v>295</v>
      </c>
      <c r="H20" s="24"/>
      <c r="I20" s="24"/>
      <c r="J20" s="24"/>
      <c r="K20" s="198"/>
      <c r="L20" s="199"/>
      <c r="M20" s="24"/>
      <c r="N20" s="24"/>
      <c r="O20" s="26"/>
      <c r="P20" s="27"/>
      <c r="Q20" s="27"/>
      <c r="R20" s="28"/>
      <c r="S20" s="29"/>
      <c r="T20" s="30">
        <v>295</v>
      </c>
    </row>
    <row r="21" spans="1:20" ht="17.25" thickBot="1">
      <c r="A21" s="20" t="s">
        <v>7</v>
      </c>
      <c r="B21" s="200">
        <f>B17*B20</f>
        <v>3966000</v>
      </c>
      <c r="C21" s="201"/>
      <c r="D21" s="200">
        <f>D20*B17</f>
        <v>4098200</v>
      </c>
      <c r="E21" s="201"/>
      <c r="F21" s="14">
        <f>B17*F20</f>
        <v>3635500</v>
      </c>
      <c r="G21" s="34">
        <f>B17*G20</f>
        <v>3899900</v>
      </c>
      <c r="H21" s="14">
        <f>B17*H20</f>
        <v>0</v>
      </c>
      <c r="I21" s="14">
        <f>I20*B17</f>
        <v>0</v>
      </c>
      <c r="J21" s="14">
        <v>0</v>
      </c>
      <c r="K21" s="202">
        <f>B17*K20</f>
        <v>0</v>
      </c>
      <c r="L21" s="203"/>
      <c r="M21" s="14"/>
      <c r="N21" s="14">
        <f>B17*N20</f>
        <v>0</v>
      </c>
      <c r="O21" s="31"/>
      <c r="P21" s="32"/>
      <c r="Q21" s="32"/>
      <c r="R21" s="33"/>
      <c r="S21" s="34">
        <f>B17*S20</f>
        <v>0</v>
      </c>
      <c r="T21" s="43">
        <f>T20*B17</f>
        <v>3899900</v>
      </c>
    </row>
    <row r="22" spans="1:20" ht="15.75" thickTop="1">
      <c r="A22" s="108" t="s">
        <v>36</v>
      </c>
      <c r="B22" s="88" t="s">
        <v>11</v>
      </c>
      <c r="C22" s="110"/>
      <c r="D22" s="110"/>
      <c r="E22" s="110"/>
      <c r="F22" s="110"/>
      <c r="G22" s="110"/>
      <c r="H22" s="110"/>
      <c r="I22" s="110"/>
      <c r="J22" s="110"/>
      <c r="K22" s="110"/>
      <c r="L22" s="110"/>
      <c r="M22" s="110"/>
      <c r="N22" s="110"/>
      <c r="O22" s="110"/>
      <c r="P22" s="110"/>
      <c r="Q22" s="110"/>
      <c r="R22" s="110"/>
      <c r="S22" s="110"/>
      <c r="T22" s="177"/>
    </row>
    <row r="23" spans="1:20" ht="15.75" thickBot="1">
      <c r="A23" s="115"/>
      <c r="B23" s="151"/>
      <c r="C23" s="152"/>
      <c r="D23" s="152"/>
      <c r="E23" s="152"/>
      <c r="F23" s="152"/>
      <c r="G23" s="152"/>
      <c r="H23" s="152"/>
      <c r="I23" s="152"/>
      <c r="J23" s="152"/>
      <c r="K23" s="152"/>
      <c r="L23" s="152"/>
      <c r="M23" s="152"/>
      <c r="N23" s="152"/>
      <c r="O23" s="152"/>
      <c r="P23" s="152"/>
      <c r="Q23" s="152"/>
      <c r="R23" s="152"/>
      <c r="S23" s="152"/>
      <c r="T23" s="178"/>
    </row>
    <row r="24" spans="1:20" ht="15.75" thickTop="1">
      <c r="A24" s="108" t="s">
        <v>4</v>
      </c>
      <c r="B24" s="179">
        <v>2580</v>
      </c>
      <c r="C24" s="180"/>
      <c r="D24" s="180"/>
      <c r="E24" s="180"/>
      <c r="F24" s="180"/>
      <c r="G24" s="180"/>
      <c r="H24" s="180"/>
      <c r="I24" s="180"/>
      <c r="J24" s="180"/>
      <c r="K24" s="180"/>
      <c r="L24" s="180"/>
      <c r="M24" s="180"/>
      <c r="N24" s="180"/>
      <c r="O24" s="180"/>
      <c r="P24" s="180"/>
      <c r="Q24" s="180"/>
      <c r="R24" s="180"/>
      <c r="S24" s="180"/>
      <c r="T24" s="181"/>
    </row>
    <row r="25" spans="1:20" ht="1.5" customHeight="1" thickBot="1">
      <c r="A25" s="115"/>
      <c r="B25" s="182"/>
      <c r="C25" s="183"/>
      <c r="D25" s="183"/>
      <c r="E25" s="183"/>
      <c r="F25" s="183"/>
      <c r="G25" s="183"/>
      <c r="H25" s="183"/>
      <c r="I25" s="183"/>
      <c r="J25" s="183"/>
      <c r="K25" s="183"/>
      <c r="L25" s="183"/>
      <c r="M25" s="184"/>
      <c r="N25" s="184"/>
      <c r="O25" s="184"/>
      <c r="P25" s="184"/>
      <c r="Q25" s="184"/>
      <c r="R25" s="184"/>
      <c r="S25" s="184"/>
      <c r="T25" s="185"/>
    </row>
    <row r="26" spans="1:20" ht="15" customHeight="1" thickTop="1">
      <c r="A26" s="108" t="s">
        <v>35</v>
      </c>
      <c r="B26" s="88" t="s">
        <v>59</v>
      </c>
      <c r="C26" s="110"/>
      <c r="D26" s="110"/>
      <c r="E26" s="110"/>
      <c r="F26" s="110"/>
      <c r="G26" s="111"/>
      <c r="H26" s="186" t="s">
        <v>9</v>
      </c>
      <c r="I26" s="187"/>
      <c r="J26" s="187"/>
      <c r="K26" s="187"/>
      <c r="L26" s="187"/>
      <c r="M26" s="188"/>
      <c r="N26" s="189"/>
      <c r="O26" s="189"/>
      <c r="P26" s="189"/>
      <c r="Q26" s="189"/>
      <c r="R26" s="189"/>
      <c r="S26" s="190"/>
      <c r="T26" s="194"/>
    </row>
    <row r="27" spans="1:20" ht="15" customHeight="1" thickBot="1">
      <c r="A27" s="115"/>
      <c r="B27" s="151"/>
      <c r="C27" s="152"/>
      <c r="D27" s="152"/>
      <c r="E27" s="152"/>
      <c r="F27" s="152"/>
      <c r="G27" s="153"/>
      <c r="H27" s="112"/>
      <c r="I27" s="113"/>
      <c r="J27" s="113"/>
      <c r="K27" s="113"/>
      <c r="L27" s="113"/>
      <c r="M27" s="191"/>
      <c r="N27" s="192"/>
      <c r="O27" s="192"/>
      <c r="P27" s="192"/>
      <c r="Q27" s="192"/>
      <c r="R27" s="192"/>
      <c r="S27" s="193"/>
      <c r="T27" s="195"/>
    </row>
    <row r="28" spans="1:20" ht="17.25" thickBot="1" thickTop="1">
      <c r="A28" s="20" t="s">
        <v>10</v>
      </c>
      <c r="B28" s="120">
        <v>160</v>
      </c>
      <c r="C28" s="121"/>
      <c r="D28" s="120">
        <v>150</v>
      </c>
      <c r="E28" s="121"/>
      <c r="F28" s="14">
        <v>0</v>
      </c>
      <c r="G28" s="34">
        <v>155</v>
      </c>
      <c r="H28" s="14"/>
      <c r="I28" s="14"/>
      <c r="J28" s="14"/>
      <c r="K28" s="140"/>
      <c r="L28" s="141"/>
      <c r="M28" s="14" t="s">
        <v>6</v>
      </c>
      <c r="N28" s="14"/>
      <c r="O28" s="55"/>
      <c r="P28" s="17"/>
      <c r="Q28" s="17"/>
      <c r="R28" s="14"/>
      <c r="S28" s="34"/>
      <c r="T28" s="37">
        <v>155</v>
      </c>
    </row>
    <row r="29" spans="1:20" ht="17.25" thickBot="1" thickTop="1">
      <c r="A29" s="20" t="s">
        <v>7</v>
      </c>
      <c r="B29" s="120">
        <f>B24*B28</f>
        <v>412800</v>
      </c>
      <c r="C29" s="121"/>
      <c r="D29" s="120">
        <f>D28*B24</f>
        <v>387000</v>
      </c>
      <c r="E29" s="121"/>
      <c r="F29" s="14">
        <f>F28*B24</f>
        <v>0</v>
      </c>
      <c r="G29" s="34">
        <f>B24*G28</f>
        <v>399900</v>
      </c>
      <c r="H29" s="14">
        <f>B24*H28</f>
        <v>0</v>
      </c>
      <c r="I29" s="14">
        <f>I28*B24</f>
        <v>0</v>
      </c>
      <c r="J29" s="14">
        <f>J28*B24</f>
        <v>0</v>
      </c>
      <c r="K29" s="140">
        <f>B24*K28</f>
        <v>0</v>
      </c>
      <c r="L29" s="141"/>
      <c r="M29" s="14"/>
      <c r="N29" s="14">
        <f>B24*N28</f>
        <v>0</v>
      </c>
      <c r="O29" s="38"/>
      <c r="P29" s="53"/>
      <c r="Q29" s="53"/>
      <c r="R29" s="36"/>
      <c r="S29" s="34">
        <f>B24*S28</f>
        <v>0</v>
      </c>
      <c r="T29" s="37">
        <f>T28*B24</f>
        <v>399900</v>
      </c>
    </row>
    <row r="30" spans="1:20" ht="15.75" thickTop="1">
      <c r="A30" s="108" t="s">
        <v>36</v>
      </c>
      <c r="B30" s="129" t="s">
        <v>12</v>
      </c>
      <c r="C30" s="175"/>
      <c r="D30" s="175"/>
      <c r="E30" s="175"/>
      <c r="F30" s="175"/>
      <c r="G30" s="175"/>
      <c r="H30" s="175"/>
      <c r="I30" s="175"/>
      <c r="J30" s="175"/>
      <c r="K30" s="175"/>
      <c r="L30" s="175"/>
      <c r="M30" s="175"/>
      <c r="N30" s="175"/>
      <c r="O30" s="175"/>
      <c r="P30" s="175"/>
      <c r="Q30" s="175"/>
      <c r="R30" s="175"/>
      <c r="S30" s="131"/>
      <c r="T30" s="176"/>
    </row>
    <row r="31" spans="1:20" ht="15.75" thickBot="1">
      <c r="A31" s="115"/>
      <c r="B31" s="151"/>
      <c r="C31" s="152"/>
      <c r="D31" s="152"/>
      <c r="E31" s="152"/>
      <c r="F31" s="152"/>
      <c r="G31" s="152"/>
      <c r="H31" s="152"/>
      <c r="I31" s="152"/>
      <c r="J31" s="152"/>
      <c r="K31" s="152"/>
      <c r="L31" s="152"/>
      <c r="M31" s="152"/>
      <c r="N31" s="152"/>
      <c r="O31" s="152"/>
      <c r="P31" s="152"/>
      <c r="Q31" s="152"/>
      <c r="R31" s="152"/>
      <c r="S31" s="153"/>
      <c r="T31" s="169"/>
    </row>
    <row r="32" spans="1:20" ht="20.25" thickBot="1" thickTop="1">
      <c r="A32" s="20" t="s">
        <v>4</v>
      </c>
      <c r="B32" s="156">
        <v>4075</v>
      </c>
      <c r="C32" s="157"/>
      <c r="D32" s="157"/>
      <c r="E32" s="157"/>
      <c r="F32" s="157"/>
      <c r="G32" s="157"/>
      <c r="H32" s="157"/>
      <c r="I32" s="157"/>
      <c r="J32" s="157"/>
      <c r="K32" s="157"/>
      <c r="L32" s="157"/>
      <c r="M32" s="157"/>
      <c r="N32" s="157"/>
      <c r="O32" s="157"/>
      <c r="P32" s="157"/>
      <c r="Q32" s="157"/>
      <c r="R32" s="157"/>
      <c r="S32" s="158"/>
      <c r="T32" s="37"/>
    </row>
    <row r="33" spans="1:20" ht="15" customHeight="1" thickTop="1">
      <c r="A33" s="108" t="s">
        <v>35</v>
      </c>
      <c r="B33" s="88" t="s">
        <v>60</v>
      </c>
      <c r="C33" s="110"/>
      <c r="D33" s="110"/>
      <c r="E33" s="110"/>
      <c r="F33" s="110"/>
      <c r="G33" s="111"/>
      <c r="H33" s="79"/>
      <c r="I33" s="163"/>
      <c r="J33" s="163"/>
      <c r="K33" s="163"/>
      <c r="L33" s="80"/>
      <c r="M33" s="79"/>
      <c r="N33" s="163"/>
      <c r="O33" s="163"/>
      <c r="P33" s="163"/>
      <c r="Q33" s="163"/>
      <c r="R33" s="163"/>
      <c r="S33" s="80"/>
      <c r="T33" s="172"/>
    </row>
    <row r="34" spans="1:20" ht="15" customHeight="1" thickBot="1">
      <c r="A34" s="115"/>
      <c r="B34" s="151"/>
      <c r="C34" s="152"/>
      <c r="D34" s="152"/>
      <c r="E34" s="152"/>
      <c r="F34" s="152"/>
      <c r="G34" s="153"/>
      <c r="H34" s="81"/>
      <c r="I34" s="174"/>
      <c r="J34" s="174"/>
      <c r="K34" s="174"/>
      <c r="L34" s="82"/>
      <c r="M34" s="81"/>
      <c r="N34" s="174"/>
      <c r="O34" s="174"/>
      <c r="P34" s="174"/>
      <c r="Q34" s="174"/>
      <c r="R34" s="174"/>
      <c r="S34" s="82"/>
      <c r="T34" s="169"/>
    </row>
    <row r="35" spans="1:20" ht="17.25" thickBot="1" thickTop="1">
      <c r="A35" s="20" t="s">
        <v>10</v>
      </c>
      <c r="B35" s="120">
        <v>95</v>
      </c>
      <c r="C35" s="121"/>
      <c r="D35" s="120">
        <v>120</v>
      </c>
      <c r="E35" s="121"/>
      <c r="F35" s="14">
        <v>100</v>
      </c>
      <c r="G35" s="34">
        <v>105</v>
      </c>
      <c r="H35" s="14"/>
      <c r="I35" s="14"/>
      <c r="J35" s="14"/>
      <c r="K35" s="140"/>
      <c r="L35" s="141"/>
      <c r="M35" s="14"/>
      <c r="N35" s="14"/>
      <c r="O35" s="38"/>
      <c r="P35" s="53"/>
      <c r="Q35" s="53"/>
      <c r="R35" s="36"/>
      <c r="S35" s="34"/>
      <c r="T35" s="37">
        <v>105</v>
      </c>
    </row>
    <row r="36" spans="1:20" ht="17.25" thickBot="1" thickTop="1">
      <c r="A36" s="20" t="s">
        <v>7</v>
      </c>
      <c r="B36" s="120">
        <f>B35*B32</f>
        <v>387125</v>
      </c>
      <c r="C36" s="121"/>
      <c r="D36" s="120">
        <f>D35*B32</f>
        <v>489000</v>
      </c>
      <c r="E36" s="121"/>
      <c r="F36" s="14">
        <f>F35*B32</f>
        <v>407500</v>
      </c>
      <c r="G36" s="34">
        <f>G35*B32</f>
        <v>427875</v>
      </c>
      <c r="H36" s="14">
        <f>H35*B32</f>
        <v>0</v>
      </c>
      <c r="I36" s="14">
        <v>0</v>
      </c>
      <c r="J36" s="14">
        <f>J35*B32</f>
        <v>0</v>
      </c>
      <c r="K36" s="140">
        <f>K35*B32</f>
        <v>0</v>
      </c>
      <c r="L36" s="141"/>
      <c r="M36" s="14">
        <f>M35*B32</f>
        <v>0</v>
      </c>
      <c r="N36" s="14">
        <f>N35*B32</f>
        <v>0</v>
      </c>
      <c r="O36" s="38"/>
      <c r="P36" s="53"/>
      <c r="Q36" s="53"/>
      <c r="R36" s="36"/>
      <c r="S36" s="34">
        <f>S35*B32</f>
        <v>0</v>
      </c>
      <c r="T36" s="37">
        <f>T35*B32</f>
        <v>427875</v>
      </c>
    </row>
    <row r="37" spans="1:20" ht="15.75" thickTop="1">
      <c r="A37" s="108" t="s">
        <v>36</v>
      </c>
      <c r="B37" s="88" t="s">
        <v>13</v>
      </c>
      <c r="C37" s="110"/>
      <c r="D37" s="110"/>
      <c r="E37" s="110"/>
      <c r="F37" s="110"/>
      <c r="G37" s="110"/>
      <c r="H37" s="110"/>
      <c r="I37" s="110"/>
      <c r="J37" s="110"/>
      <c r="K37" s="110"/>
      <c r="L37" s="110"/>
      <c r="M37" s="110"/>
      <c r="N37" s="110"/>
      <c r="O37" s="110"/>
      <c r="P37" s="110"/>
      <c r="Q37" s="110"/>
      <c r="R37" s="110"/>
      <c r="S37" s="111"/>
      <c r="T37" s="172"/>
    </row>
    <row r="38" spans="1:20" ht="15.75" thickBot="1">
      <c r="A38" s="115"/>
      <c r="B38" s="151"/>
      <c r="C38" s="152"/>
      <c r="D38" s="152"/>
      <c r="E38" s="152"/>
      <c r="F38" s="152"/>
      <c r="G38" s="152"/>
      <c r="H38" s="152"/>
      <c r="I38" s="152"/>
      <c r="J38" s="152"/>
      <c r="K38" s="152"/>
      <c r="L38" s="152"/>
      <c r="M38" s="152"/>
      <c r="N38" s="152"/>
      <c r="O38" s="152"/>
      <c r="P38" s="152"/>
      <c r="Q38" s="152"/>
      <c r="R38" s="152"/>
      <c r="S38" s="153"/>
      <c r="T38" s="169"/>
    </row>
    <row r="39" spans="1:20" ht="20.25" thickBot="1" thickTop="1">
      <c r="A39" s="20" t="s">
        <v>4</v>
      </c>
      <c r="B39" s="156">
        <v>4300</v>
      </c>
      <c r="C39" s="157"/>
      <c r="D39" s="157"/>
      <c r="E39" s="157"/>
      <c r="F39" s="157"/>
      <c r="G39" s="157"/>
      <c r="H39" s="157"/>
      <c r="I39" s="157"/>
      <c r="J39" s="157"/>
      <c r="K39" s="157"/>
      <c r="L39" s="157"/>
      <c r="M39" s="157"/>
      <c r="N39" s="157"/>
      <c r="O39" s="157"/>
      <c r="P39" s="157"/>
      <c r="Q39" s="157"/>
      <c r="R39" s="157"/>
      <c r="S39" s="158"/>
      <c r="T39" s="37"/>
    </row>
    <row r="40" spans="1:20" ht="0.75" customHeight="1" thickTop="1">
      <c r="A40" s="108" t="s">
        <v>35</v>
      </c>
      <c r="B40" s="88" t="s">
        <v>14</v>
      </c>
      <c r="C40" s="110"/>
      <c r="D40" s="110"/>
      <c r="E40" s="110"/>
      <c r="F40" s="110"/>
      <c r="G40" s="111"/>
      <c r="H40" s="79"/>
      <c r="I40" s="163"/>
      <c r="J40" s="163"/>
      <c r="K40" s="163"/>
      <c r="L40" s="80"/>
      <c r="M40" s="79"/>
      <c r="N40" s="163"/>
      <c r="O40" s="163"/>
      <c r="P40" s="163"/>
      <c r="Q40" s="163"/>
      <c r="R40" s="163"/>
      <c r="S40" s="80"/>
      <c r="T40" s="172"/>
    </row>
    <row r="41" spans="1:20" ht="33" customHeight="1" thickBot="1">
      <c r="A41" s="115"/>
      <c r="B41" s="151" t="s">
        <v>60</v>
      </c>
      <c r="C41" s="152"/>
      <c r="D41" s="152"/>
      <c r="E41" s="152"/>
      <c r="F41" s="152"/>
      <c r="G41" s="153"/>
      <c r="H41" s="81"/>
      <c r="I41" s="174"/>
      <c r="J41" s="174"/>
      <c r="K41" s="174"/>
      <c r="L41" s="82"/>
      <c r="M41" s="81"/>
      <c r="N41" s="174"/>
      <c r="O41" s="174"/>
      <c r="P41" s="174"/>
      <c r="Q41" s="174"/>
      <c r="R41" s="174"/>
      <c r="S41" s="82"/>
      <c r="T41" s="169"/>
    </row>
    <row r="42" spans="1:20" ht="17.25" thickBot="1" thickTop="1">
      <c r="A42" s="20" t="s">
        <v>10</v>
      </c>
      <c r="B42" s="120">
        <v>150</v>
      </c>
      <c r="C42" s="121"/>
      <c r="D42" s="120">
        <v>160</v>
      </c>
      <c r="E42" s="121"/>
      <c r="F42" s="14">
        <v>130</v>
      </c>
      <c r="G42" s="34">
        <v>146.67</v>
      </c>
      <c r="H42" s="14"/>
      <c r="I42" s="14"/>
      <c r="J42" s="14"/>
      <c r="K42" s="140"/>
      <c r="L42" s="141"/>
      <c r="M42" s="14"/>
      <c r="N42" s="14"/>
      <c r="O42" s="35"/>
      <c r="P42" s="53"/>
      <c r="Q42" s="53"/>
      <c r="R42" s="36"/>
      <c r="S42" s="34"/>
      <c r="T42" s="37">
        <v>146</v>
      </c>
    </row>
    <row r="43" spans="1:20" ht="17.25" thickBot="1" thickTop="1">
      <c r="A43" s="20" t="s">
        <v>7</v>
      </c>
      <c r="B43" s="120">
        <f>B42*B39</f>
        <v>645000</v>
      </c>
      <c r="C43" s="121"/>
      <c r="D43" s="120">
        <f>D42*B39</f>
        <v>688000</v>
      </c>
      <c r="E43" s="121"/>
      <c r="F43" s="14">
        <f>F42*B39</f>
        <v>559000</v>
      </c>
      <c r="G43" s="34">
        <f>G42*B39</f>
        <v>630681</v>
      </c>
      <c r="H43" s="14">
        <v>0</v>
      </c>
      <c r="I43" s="14">
        <v>0</v>
      </c>
      <c r="J43" s="14">
        <v>0</v>
      </c>
      <c r="K43" s="140">
        <v>0</v>
      </c>
      <c r="L43" s="141"/>
      <c r="M43" s="14">
        <v>0</v>
      </c>
      <c r="N43" s="14"/>
      <c r="O43" s="31"/>
      <c r="P43" s="53"/>
      <c r="Q43" s="53"/>
      <c r="R43" s="36"/>
      <c r="S43" s="34"/>
      <c r="T43" s="37">
        <f>T42*B39</f>
        <v>627800</v>
      </c>
    </row>
    <row r="44" spans="1:20" ht="15.75" thickTop="1">
      <c r="A44" s="108" t="s">
        <v>36</v>
      </c>
      <c r="B44" s="88" t="s">
        <v>15</v>
      </c>
      <c r="C44" s="110"/>
      <c r="D44" s="110"/>
      <c r="E44" s="110"/>
      <c r="F44" s="110"/>
      <c r="G44" s="110"/>
      <c r="H44" s="110"/>
      <c r="I44" s="110"/>
      <c r="J44" s="110"/>
      <c r="K44" s="110"/>
      <c r="L44" s="110"/>
      <c r="M44" s="110"/>
      <c r="N44" s="110"/>
      <c r="O44" s="110"/>
      <c r="P44" s="110"/>
      <c r="Q44" s="110"/>
      <c r="R44" s="110"/>
      <c r="S44" s="111"/>
      <c r="T44" s="172"/>
    </row>
    <row r="45" spans="1:20" ht="15.75" thickBot="1">
      <c r="A45" s="115"/>
      <c r="B45" s="151"/>
      <c r="C45" s="152"/>
      <c r="D45" s="152"/>
      <c r="E45" s="152"/>
      <c r="F45" s="152"/>
      <c r="G45" s="152"/>
      <c r="H45" s="152"/>
      <c r="I45" s="152"/>
      <c r="J45" s="152"/>
      <c r="K45" s="152"/>
      <c r="L45" s="152"/>
      <c r="M45" s="152"/>
      <c r="N45" s="152"/>
      <c r="O45" s="152"/>
      <c r="P45" s="152"/>
      <c r="Q45" s="152"/>
      <c r="R45" s="152"/>
      <c r="S45" s="153"/>
      <c r="T45" s="169"/>
    </row>
    <row r="46" spans="1:20" ht="20.25" thickBot="1" thickTop="1">
      <c r="A46" s="20" t="s">
        <v>4</v>
      </c>
      <c r="B46" s="156">
        <v>1635</v>
      </c>
      <c r="C46" s="157"/>
      <c r="D46" s="157"/>
      <c r="E46" s="157"/>
      <c r="F46" s="157"/>
      <c r="G46" s="157"/>
      <c r="H46" s="157"/>
      <c r="I46" s="157"/>
      <c r="J46" s="157"/>
      <c r="K46" s="157"/>
      <c r="L46" s="157"/>
      <c r="M46" s="157"/>
      <c r="N46" s="157"/>
      <c r="O46" s="157"/>
      <c r="P46" s="157"/>
      <c r="Q46" s="157"/>
      <c r="R46" s="157"/>
      <c r="S46" s="158"/>
      <c r="T46" s="37"/>
    </row>
    <row r="47" spans="1:20" ht="15" customHeight="1" thickTop="1">
      <c r="A47" s="108" t="s">
        <v>35</v>
      </c>
      <c r="B47" s="88" t="s">
        <v>16</v>
      </c>
      <c r="C47" s="110"/>
      <c r="D47" s="110"/>
      <c r="E47" s="110"/>
      <c r="F47" s="110"/>
      <c r="G47" s="111"/>
      <c r="H47" s="88" t="s">
        <v>69</v>
      </c>
      <c r="I47" s="110"/>
      <c r="J47" s="110"/>
      <c r="K47" s="110"/>
      <c r="L47" s="111"/>
      <c r="M47" s="173"/>
      <c r="N47" s="166"/>
      <c r="O47" s="166"/>
      <c r="P47" s="166"/>
      <c r="Q47" s="166"/>
      <c r="R47" s="166"/>
      <c r="S47" s="143"/>
      <c r="T47" s="172"/>
    </row>
    <row r="48" spans="1:20" ht="15" customHeight="1" thickBot="1">
      <c r="A48" s="115"/>
      <c r="B48" s="151"/>
      <c r="C48" s="152"/>
      <c r="D48" s="152"/>
      <c r="E48" s="152"/>
      <c r="F48" s="152"/>
      <c r="G48" s="153"/>
      <c r="H48" s="151"/>
      <c r="I48" s="152"/>
      <c r="J48" s="152"/>
      <c r="K48" s="152"/>
      <c r="L48" s="153"/>
      <c r="M48" s="144"/>
      <c r="N48" s="167"/>
      <c r="O48" s="167"/>
      <c r="P48" s="167"/>
      <c r="Q48" s="167"/>
      <c r="R48" s="167"/>
      <c r="S48" s="145"/>
      <c r="T48" s="169"/>
    </row>
    <row r="49" spans="1:20" ht="17.25" thickBot="1" thickTop="1">
      <c r="A49" s="20" t="s">
        <v>10</v>
      </c>
      <c r="B49" s="120">
        <v>290</v>
      </c>
      <c r="C49" s="121"/>
      <c r="D49" s="120">
        <v>330</v>
      </c>
      <c r="E49" s="121"/>
      <c r="F49" s="14">
        <v>280</v>
      </c>
      <c r="G49" s="34">
        <v>300</v>
      </c>
      <c r="H49" s="14">
        <v>290</v>
      </c>
      <c r="I49" s="14">
        <v>0</v>
      </c>
      <c r="J49" s="14">
        <v>290</v>
      </c>
      <c r="K49" s="140">
        <v>290</v>
      </c>
      <c r="L49" s="141"/>
      <c r="M49" s="14"/>
      <c r="N49" s="14"/>
      <c r="O49" s="38"/>
      <c r="P49" s="53"/>
      <c r="Q49" s="53"/>
      <c r="R49" s="36"/>
      <c r="S49" s="14"/>
      <c r="T49" s="37">
        <v>300</v>
      </c>
    </row>
    <row r="50" spans="1:20" ht="17.25" thickBot="1" thickTop="1">
      <c r="A50" s="20" t="s">
        <v>7</v>
      </c>
      <c r="B50" s="120">
        <f>B49*B46</f>
        <v>474150</v>
      </c>
      <c r="C50" s="121"/>
      <c r="D50" s="120">
        <f>D49*B46</f>
        <v>539550</v>
      </c>
      <c r="E50" s="121"/>
      <c r="F50" s="14">
        <f>F49*B46</f>
        <v>457800</v>
      </c>
      <c r="G50" s="34">
        <f>G49*B46</f>
        <v>490500</v>
      </c>
      <c r="H50" s="14">
        <f>H49*B46</f>
        <v>474150</v>
      </c>
      <c r="I50" s="14">
        <f>I49*B46</f>
        <v>0</v>
      </c>
      <c r="J50" s="14">
        <f>J49*B46</f>
        <v>474150</v>
      </c>
      <c r="K50" s="140">
        <f>K49*B46</f>
        <v>474150</v>
      </c>
      <c r="L50" s="141"/>
      <c r="M50" s="14"/>
      <c r="N50" s="14"/>
      <c r="O50" s="38"/>
      <c r="P50" s="53"/>
      <c r="Q50" s="53"/>
      <c r="R50" s="36"/>
      <c r="S50" s="14"/>
      <c r="T50" s="37">
        <f>T49*B46</f>
        <v>490500</v>
      </c>
    </row>
    <row r="51" spans="1:20" ht="15.75" thickTop="1">
      <c r="A51" s="108" t="s">
        <v>36</v>
      </c>
      <c r="B51" s="88" t="s">
        <v>17</v>
      </c>
      <c r="C51" s="110"/>
      <c r="D51" s="110"/>
      <c r="E51" s="110"/>
      <c r="F51" s="110"/>
      <c r="G51" s="110"/>
      <c r="H51" s="110"/>
      <c r="I51" s="110"/>
      <c r="J51" s="110"/>
      <c r="K51" s="110"/>
      <c r="L51" s="110"/>
      <c r="M51" s="110"/>
      <c r="N51" s="110"/>
      <c r="O51" s="110"/>
      <c r="P51" s="110"/>
      <c r="Q51" s="110"/>
      <c r="R51" s="110"/>
      <c r="S51" s="111"/>
      <c r="T51" s="172"/>
    </row>
    <row r="52" spans="1:20" ht="15.75" thickBot="1">
      <c r="A52" s="115"/>
      <c r="B52" s="151"/>
      <c r="C52" s="152"/>
      <c r="D52" s="152"/>
      <c r="E52" s="152"/>
      <c r="F52" s="152"/>
      <c r="G52" s="152"/>
      <c r="H52" s="152"/>
      <c r="I52" s="152"/>
      <c r="J52" s="152"/>
      <c r="K52" s="152"/>
      <c r="L52" s="152"/>
      <c r="M52" s="152"/>
      <c r="N52" s="152"/>
      <c r="O52" s="152"/>
      <c r="P52" s="152"/>
      <c r="Q52" s="152"/>
      <c r="R52" s="152"/>
      <c r="S52" s="153"/>
      <c r="T52" s="169"/>
    </row>
    <row r="53" spans="1:20" ht="20.25" thickBot="1" thickTop="1">
      <c r="A53" s="20" t="s">
        <v>4</v>
      </c>
      <c r="B53" s="156">
        <v>2064</v>
      </c>
      <c r="C53" s="157"/>
      <c r="D53" s="157"/>
      <c r="E53" s="157"/>
      <c r="F53" s="157"/>
      <c r="G53" s="157"/>
      <c r="H53" s="157"/>
      <c r="I53" s="157"/>
      <c r="J53" s="157"/>
      <c r="K53" s="157"/>
      <c r="L53" s="157"/>
      <c r="M53" s="157"/>
      <c r="N53" s="157"/>
      <c r="O53" s="157"/>
      <c r="P53" s="157"/>
      <c r="Q53" s="157"/>
      <c r="R53" s="157"/>
      <c r="S53" s="158"/>
      <c r="T53" s="37"/>
    </row>
    <row r="54" spans="1:20" ht="15" customHeight="1" thickTop="1">
      <c r="A54" s="108" t="s">
        <v>35</v>
      </c>
      <c r="B54" s="88" t="s">
        <v>8</v>
      </c>
      <c r="C54" s="110"/>
      <c r="D54" s="110"/>
      <c r="E54" s="110"/>
      <c r="F54" s="110"/>
      <c r="G54" s="111"/>
      <c r="H54" s="88" t="s">
        <v>69</v>
      </c>
      <c r="I54" s="110"/>
      <c r="J54" s="110"/>
      <c r="K54" s="110"/>
      <c r="L54" s="111"/>
      <c r="M54" s="173"/>
      <c r="N54" s="166"/>
      <c r="O54" s="166"/>
      <c r="P54" s="166"/>
      <c r="Q54" s="166"/>
      <c r="R54" s="166"/>
      <c r="S54" s="143"/>
      <c r="T54" s="172"/>
    </row>
    <row r="55" spans="1:20" ht="15" customHeight="1" thickBot="1">
      <c r="A55" s="115"/>
      <c r="B55" s="151"/>
      <c r="C55" s="152"/>
      <c r="D55" s="152"/>
      <c r="E55" s="152"/>
      <c r="F55" s="152"/>
      <c r="G55" s="153"/>
      <c r="H55" s="151"/>
      <c r="I55" s="152"/>
      <c r="J55" s="152"/>
      <c r="K55" s="152"/>
      <c r="L55" s="153"/>
      <c r="M55" s="144"/>
      <c r="N55" s="167"/>
      <c r="O55" s="167"/>
      <c r="P55" s="167"/>
      <c r="Q55" s="167"/>
      <c r="R55" s="167"/>
      <c r="S55" s="145"/>
      <c r="T55" s="169"/>
    </row>
    <row r="56" spans="1:20" ht="17.25" thickBot="1" thickTop="1">
      <c r="A56" s="20" t="s">
        <v>10</v>
      </c>
      <c r="B56" s="120">
        <v>290</v>
      </c>
      <c r="C56" s="121"/>
      <c r="D56" s="120">
        <v>320</v>
      </c>
      <c r="E56" s="121"/>
      <c r="F56" s="14">
        <v>270</v>
      </c>
      <c r="G56" s="34">
        <v>293.33</v>
      </c>
      <c r="H56" s="14"/>
      <c r="I56" s="14">
        <v>0</v>
      </c>
      <c r="J56" s="14"/>
      <c r="K56" s="140">
        <v>0</v>
      </c>
      <c r="L56" s="141"/>
      <c r="M56" s="14"/>
      <c r="N56" s="14"/>
      <c r="O56" s="38"/>
      <c r="P56" s="53"/>
      <c r="Q56" s="53"/>
      <c r="R56" s="36"/>
      <c r="S56" s="34"/>
      <c r="T56" s="37">
        <v>293</v>
      </c>
    </row>
    <row r="57" spans="1:20" ht="17.25" thickBot="1" thickTop="1">
      <c r="A57" s="20" t="s">
        <v>7</v>
      </c>
      <c r="B57" s="120">
        <f>B56*B53</f>
        <v>598560</v>
      </c>
      <c r="C57" s="121"/>
      <c r="D57" s="120">
        <f>D56*B53</f>
        <v>660480</v>
      </c>
      <c r="E57" s="121"/>
      <c r="F57" s="14">
        <f>F56*B53</f>
        <v>557280</v>
      </c>
      <c r="G57" s="34">
        <f>G56*B53</f>
        <v>605433.12</v>
      </c>
      <c r="H57" s="14">
        <f>H56*B53</f>
        <v>0</v>
      </c>
      <c r="I57" s="14">
        <f>I56*B53</f>
        <v>0</v>
      </c>
      <c r="J57" s="14">
        <f>J56*B53</f>
        <v>0</v>
      </c>
      <c r="K57" s="140">
        <f>K56*B53</f>
        <v>0</v>
      </c>
      <c r="L57" s="141"/>
      <c r="M57" s="14"/>
      <c r="N57" s="14"/>
      <c r="O57" s="38"/>
      <c r="P57" s="53"/>
      <c r="Q57" s="53"/>
      <c r="R57" s="36"/>
      <c r="S57" s="14"/>
      <c r="T57" s="37">
        <f>T56*B53</f>
        <v>604752</v>
      </c>
    </row>
    <row r="58" spans="1:20" ht="17.25" thickBot="1" thickTop="1">
      <c r="A58" s="20" t="s">
        <v>18</v>
      </c>
      <c r="B58" s="118"/>
      <c r="C58" s="119"/>
      <c r="D58" s="118"/>
      <c r="E58" s="119"/>
      <c r="F58" s="56"/>
      <c r="G58" s="56"/>
      <c r="H58" s="56"/>
      <c r="I58" s="56"/>
      <c r="J58" s="56"/>
      <c r="K58" s="118"/>
      <c r="L58" s="119"/>
      <c r="M58" s="56"/>
      <c r="N58" s="56"/>
      <c r="O58" s="60"/>
      <c r="P58" s="58"/>
      <c r="Q58" s="58"/>
      <c r="R58" s="57"/>
      <c r="S58" s="56"/>
      <c r="T58" s="61"/>
    </row>
    <row r="59" spans="1:20" ht="42" customHeight="1" thickBot="1" thickTop="1">
      <c r="A59" s="20" t="s">
        <v>19</v>
      </c>
      <c r="B59" s="120"/>
      <c r="C59" s="121"/>
      <c r="D59" s="170"/>
      <c r="E59" s="171"/>
      <c r="F59" s="14"/>
      <c r="G59" s="14"/>
      <c r="H59" s="44"/>
      <c r="I59" s="44"/>
      <c r="J59" s="14"/>
      <c r="K59" s="170"/>
      <c r="L59" s="171"/>
      <c r="M59" s="44"/>
      <c r="N59" s="44"/>
      <c r="O59" s="38"/>
      <c r="P59" s="53"/>
      <c r="Q59" s="53"/>
      <c r="R59" s="36"/>
      <c r="S59" s="44"/>
      <c r="T59" s="23"/>
    </row>
    <row r="60" spans="1:20" ht="15.75" thickTop="1">
      <c r="A60" s="108" t="s">
        <v>37</v>
      </c>
      <c r="B60" s="142">
        <f>B57+B50+B43+B36+B29+B21+B14</f>
        <v>7541135</v>
      </c>
      <c r="C60" s="143"/>
      <c r="D60" s="142">
        <f>D57+D50+D43+D36+D29+D21+E14</f>
        <v>8004330</v>
      </c>
      <c r="E60" s="143"/>
      <c r="F60" s="116">
        <f>F57+F50+F43+F36+F29+F21+F14</f>
        <v>6674580</v>
      </c>
      <c r="G60" s="116">
        <f>G57+G50+G43+G36+G29+G21+G14</f>
        <v>7540003.220000001</v>
      </c>
      <c r="H60" s="116">
        <f>H57+H50+H43+H36+H29+H21+H14</f>
        <v>474150</v>
      </c>
      <c r="I60" s="116">
        <f>I57+I50+I43+I36+I29+I21+I14</f>
        <v>0</v>
      </c>
      <c r="J60" s="116">
        <f>J57+J50+J43+J36+J29+J21+J14</f>
        <v>474150</v>
      </c>
      <c r="K60" s="142">
        <f>K57+K50+K43+K36+K29+K21+L14</f>
        <v>474150</v>
      </c>
      <c r="L60" s="143"/>
      <c r="M60" s="116">
        <v>0</v>
      </c>
      <c r="N60" s="116">
        <v>0</v>
      </c>
      <c r="O60" s="142">
        <f>O14</f>
        <v>0</v>
      </c>
      <c r="P60" s="166"/>
      <c r="Q60" s="166"/>
      <c r="R60" s="143"/>
      <c r="S60" s="116">
        <v>0</v>
      </c>
      <c r="T60" s="168">
        <f>T57+T50+T43+T36+T29+T21+T14</f>
        <v>7533607</v>
      </c>
    </row>
    <row r="61" spans="1:20" ht="15.75" thickBot="1">
      <c r="A61" s="115"/>
      <c r="B61" s="144"/>
      <c r="C61" s="145"/>
      <c r="D61" s="144"/>
      <c r="E61" s="145"/>
      <c r="F61" s="117"/>
      <c r="G61" s="117"/>
      <c r="H61" s="117"/>
      <c r="I61" s="117"/>
      <c r="J61" s="117"/>
      <c r="K61" s="144"/>
      <c r="L61" s="145"/>
      <c r="M61" s="117"/>
      <c r="N61" s="117"/>
      <c r="O61" s="144"/>
      <c r="P61" s="167"/>
      <c r="Q61" s="167"/>
      <c r="R61" s="145"/>
      <c r="S61" s="117"/>
      <c r="T61" s="169"/>
    </row>
    <row r="62" spans="1:20" ht="30.75" customHeight="1" thickTop="1">
      <c r="A62" s="108" t="s">
        <v>20</v>
      </c>
      <c r="B62" s="99">
        <v>40578</v>
      </c>
      <c r="C62" s="100"/>
      <c r="D62" s="99">
        <v>40578</v>
      </c>
      <c r="E62" s="100"/>
      <c r="F62" s="97">
        <v>40578</v>
      </c>
      <c r="G62" s="83"/>
      <c r="H62" s="97">
        <v>40578</v>
      </c>
      <c r="I62" s="97">
        <v>40578</v>
      </c>
      <c r="J62" s="97">
        <v>40578</v>
      </c>
      <c r="K62" s="48"/>
      <c r="L62" s="80"/>
      <c r="M62" s="97"/>
      <c r="N62" s="97"/>
      <c r="O62" s="99"/>
      <c r="P62" s="163"/>
      <c r="Q62" s="163"/>
      <c r="R62" s="80"/>
      <c r="S62" s="83"/>
      <c r="T62" s="124"/>
    </row>
    <row r="63" spans="1:20" ht="15.75" thickBot="1">
      <c r="A63" s="109"/>
      <c r="B63" s="101"/>
      <c r="C63" s="102"/>
      <c r="D63" s="101"/>
      <c r="E63" s="102"/>
      <c r="F63" s="103"/>
      <c r="G63" s="84"/>
      <c r="H63" s="84"/>
      <c r="I63" s="84"/>
      <c r="J63" s="84"/>
      <c r="K63" s="49"/>
      <c r="L63" s="98"/>
      <c r="M63" s="84"/>
      <c r="N63" s="84"/>
      <c r="O63" s="164"/>
      <c r="P63" s="165"/>
      <c r="Q63" s="165"/>
      <c r="R63" s="98"/>
      <c r="S63" s="84"/>
      <c r="T63" s="161"/>
    </row>
    <row r="64" spans="1:20" ht="15" customHeight="1" thickTop="1">
      <c r="A64" s="108" t="s">
        <v>21</v>
      </c>
      <c r="B64" s="79" t="s">
        <v>73</v>
      </c>
      <c r="C64" s="80"/>
      <c r="D64" s="79" t="s">
        <v>73</v>
      </c>
      <c r="E64" s="80"/>
      <c r="F64" s="83" t="s">
        <v>73</v>
      </c>
      <c r="G64" s="83"/>
      <c r="H64" s="83" t="s">
        <v>73</v>
      </c>
      <c r="I64" s="83" t="s">
        <v>73</v>
      </c>
      <c r="J64" s="83" t="s">
        <v>73</v>
      </c>
      <c r="K64" s="79"/>
      <c r="L64" s="80"/>
      <c r="M64" s="83"/>
      <c r="N64" s="83"/>
      <c r="O64" s="79"/>
      <c r="P64" s="163"/>
      <c r="Q64" s="163"/>
      <c r="R64" s="80"/>
      <c r="S64" s="83"/>
      <c r="T64" s="124"/>
    </row>
    <row r="65" spans="1:20" ht="39.75" customHeight="1" thickBot="1">
      <c r="A65" s="109"/>
      <c r="B65" s="81"/>
      <c r="C65" s="82"/>
      <c r="D65" s="81"/>
      <c r="E65" s="82"/>
      <c r="F65" s="84"/>
      <c r="G65" s="146"/>
      <c r="H65" s="84"/>
      <c r="I65" s="84"/>
      <c r="J65" s="84"/>
      <c r="K65" s="81"/>
      <c r="L65" s="82"/>
      <c r="M65" s="84"/>
      <c r="N65" s="84"/>
      <c r="O65" s="164"/>
      <c r="P65" s="165"/>
      <c r="Q65" s="165"/>
      <c r="R65" s="98"/>
      <c r="S65" s="146"/>
      <c r="T65" s="162"/>
    </row>
    <row r="66" spans="1:20" ht="46.5" customHeight="1" thickTop="1">
      <c r="A66" s="147" t="s">
        <v>22</v>
      </c>
      <c r="B66" s="148"/>
      <c r="C66" s="88" t="s">
        <v>23</v>
      </c>
      <c r="D66" s="110"/>
      <c r="E66" s="110"/>
      <c r="F66" s="110"/>
      <c r="G66" s="111"/>
      <c r="H66" s="88" t="s">
        <v>38</v>
      </c>
      <c r="I66" s="89"/>
      <c r="J66" s="89"/>
      <c r="K66" s="89"/>
      <c r="L66" s="89"/>
      <c r="M66" s="89"/>
      <c r="N66" s="89"/>
      <c r="O66" s="90"/>
      <c r="P66" s="5"/>
      <c r="Q66" s="6"/>
      <c r="R66" s="7"/>
      <c r="S66" s="8"/>
      <c r="T66" s="8"/>
    </row>
    <row r="67" spans="1:20" ht="16.5" thickBot="1">
      <c r="A67" s="149"/>
      <c r="B67" s="150"/>
      <c r="C67" s="112"/>
      <c r="D67" s="113"/>
      <c r="E67" s="113"/>
      <c r="F67" s="113"/>
      <c r="G67" s="114"/>
      <c r="H67" s="91"/>
      <c r="I67" s="92"/>
      <c r="J67" s="92"/>
      <c r="K67" s="92"/>
      <c r="L67" s="92"/>
      <c r="M67" s="92"/>
      <c r="N67" s="92"/>
      <c r="O67" s="93"/>
      <c r="P67" s="9"/>
      <c r="Q67" s="10"/>
      <c r="R67" s="3"/>
      <c r="S67" s="2"/>
      <c r="T67" s="2"/>
    </row>
    <row r="68" spans="1:20" ht="16.5" thickBot="1">
      <c r="A68" s="85" t="s">
        <v>26</v>
      </c>
      <c r="B68" s="104"/>
      <c r="C68" s="94" t="s">
        <v>27</v>
      </c>
      <c r="D68" s="95"/>
      <c r="E68" s="95"/>
      <c r="F68" s="95"/>
      <c r="G68" s="96"/>
      <c r="H68" s="85" t="s">
        <v>28</v>
      </c>
      <c r="I68" s="86"/>
      <c r="J68" s="86"/>
      <c r="K68" s="86"/>
      <c r="L68" s="86"/>
      <c r="M68" s="86"/>
      <c r="N68" s="86"/>
      <c r="O68" s="87"/>
      <c r="P68" s="11"/>
      <c r="Q68" s="12"/>
      <c r="R68" s="159"/>
      <c r="S68" s="160"/>
      <c r="T68" s="160"/>
    </row>
    <row r="69" spans="1:20" ht="16.5" thickBot="1">
      <c r="A69" s="85" t="s">
        <v>29</v>
      </c>
      <c r="B69" s="104"/>
      <c r="C69" s="105" t="s">
        <v>66</v>
      </c>
      <c r="D69" s="106"/>
      <c r="E69" s="106"/>
      <c r="F69" s="106"/>
      <c r="G69" s="107"/>
      <c r="H69" s="85" t="s">
        <v>56</v>
      </c>
      <c r="I69" s="86"/>
      <c r="J69" s="86"/>
      <c r="K69" s="86"/>
      <c r="L69" s="86"/>
      <c r="M69" s="86"/>
      <c r="N69" s="86"/>
      <c r="O69" s="87"/>
      <c r="P69" s="11"/>
      <c r="Q69" s="12"/>
      <c r="R69" s="159"/>
      <c r="S69" s="160"/>
      <c r="T69" s="160"/>
    </row>
    <row r="70" spans="1:20" ht="16.5" customHeight="1" thickBot="1">
      <c r="A70" s="85" t="s">
        <v>30</v>
      </c>
      <c r="B70" s="104"/>
      <c r="C70" s="94" t="s">
        <v>31</v>
      </c>
      <c r="D70" s="95"/>
      <c r="E70" s="95"/>
      <c r="F70" s="95"/>
      <c r="G70" s="96"/>
      <c r="H70" s="85" t="s">
        <v>32</v>
      </c>
      <c r="I70" s="86"/>
      <c r="J70" s="86"/>
      <c r="K70" s="86"/>
      <c r="L70" s="86"/>
      <c r="M70" s="86"/>
      <c r="N70" s="86"/>
      <c r="O70" s="87"/>
      <c r="P70" s="11"/>
      <c r="Q70" s="12"/>
      <c r="R70" s="159"/>
      <c r="S70" s="160"/>
      <c r="T70" s="160"/>
    </row>
    <row r="72" spans="1:6" ht="15">
      <c r="A72" s="77" t="s">
        <v>71</v>
      </c>
      <c r="B72" s="77"/>
      <c r="C72" s="77"/>
      <c r="D72" s="77"/>
      <c r="E72" s="77"/>
      <c r="F72" s="77"/>
    </row>
    <row r="73" spans="1:8" ht="22.5" customHeight="1">
      <c r="A73" s="77" t="s">
        <v>68</v>
      </c>
      <c r="B73" s="77"/>
      <c r="C73" s="77"/>
      <c r="D73" s="77"/>
      <c r="E73" s="77"/>
      <c r="F73" s="77"/>
      <c r="G73" s="77"/>
      <c r="H73" s="77"/>
    </row>
    <row r="74" spans="1:8" ht="39" customHeight="1">
      <c r="A74" s="78" t="s">
        <v>75</v>
      </c>
      <c r="B74" s="77"/>
      <c r="C74" s="77"/>
      <c r="D74" s="77"/>
      <c r="E74" s="77"/>
      <c r="F74" s="77"/>
      <c r="G74" s="77"/>
      <c r="H74" s="77"/>
    </row>
  </sheetData>
  <sheetProtection/>
  <mergeCells count="181">
    <mergeCell ref="B7:C7"/>
    <mergeCell ref="D7:E7"/>
    <mergeCell ref="B14:D14"/>
    <mergeCell ref="B8:S9"/>
    <mergeCell ref="B13:D13"/>
    <mergeCell ref="K4:L7"/>
    <mergeCell ref="T8:T9"/>
    <mergeCell ref="B10:S10"/>
    <mergeCell ref="B11:G12"/>
    <mergeCell ref="H11:L12"/>
    <mergeCell ref="M11:S12"/>
    <mergeCell ref="T11:T12"/>
    <mergeCell ref="B15:S16"/>
    <mergeCell ref="T15:T16"/>
    <mergeCell ref="B17:S17"/>
    <mergeCell ref="B18:G19"/>
    <mergeCell ref="H18:L19"/>
    <mergeCell ref="M18:S19"/>
    <mergeCell ref="T18:T19"/>
    <mergeCell ref="B20:C20"/>
    <mergeCell ref="D20:E20"/>
    <mergeCell ref="K20:L20"/>
    <mergeCell ref="B21:C21"/>
    <mergeCell ref="D21:E21"/>
    <mergeCell ref="K21:L21"/>
    <mergeCell ref="B22:T23"/>
    <mergeCell ref="B24:T25"/>
    <mergeCell ref="B26:G27"/>
    <mergeCell ref="H26:L27"/>
    <mergeCell ref="M26:S27"/>
    <mergeCell ref="T26:T27"/>
    <mergeCell ref="H33:L34"/>
    <mergeCell ref="M33:S34"/>
    <mergeCell ref="T33:T34"/>
    <mergeCell ref="B30:S31"/>
    <mergeCell ref="K28:L28"/>
    <mergeCell ref="B29:C29"/>
    <mergeCell ref="D29:E29"/>
    <mergeCell ref="K29:L29"/>
    <mergeCell ref="B28:C28"/>
    <mergeCell ref="T30:T31"/>
    <mergeCell ref="H40:L41"/>
    <mergeCell ref="M40:S41"/>
    <mergeCell ref="T40:T41"/>
    <mergeCell ref="D35:E35"/>
    <mergeCell ref="K35:L35"/>
    <mergeCell ref="D36:E36"/>
    <mergeCell ref="K36:L36"/>
    <mergeCell ref="T37:T38"/>
    <mergeCell ref="B37:S38"/>
    <mergeCell ref="B35:C35"/>
    <mergeCell ref="D42:E42"/>
    <mergeCell ref="K42:L42"/>
    <mergeCell ref="B43:C43"/>
    <mergeCell ref="D43:E43"/>
    <mergeCell ref="K43:L43"/>
    <mergeCell ref="B42:C42"/>
    <mergeCell ref="T44:T45"/>
    <mergeCell ref="B46:S46"/>
    <mergeCell ref="B47:G48"/>
    <mergeCell ref="H47:L48"/>
    <mergeCell ref="M47:S48"/>
    <mergeCell ref="T47:T48"/>
    <mergeCell ref="B44:S45"/>
    <mergeCell ref="T51:T52"/>
    <mergeCell ref="B53:S53"/>
    <mergeCell ref="B54:G55"/>
    <mergeCell ref="H54:L55"/>
    <mergeCell ref="M54:S55"/>
    <mergeCell ref="T54:T55"/>
    <mergeCell ref="B51:S52"/>
    <mergeCell ref="K60:L61"/>
    <mergeCell ref="M60:M61"/>
    <mergeCell ref="K57:L57"/>
    <mergeCell ref="B56:C56"/>
    <mergeCell ref="D59:E59"/>
    <mergeCell ref="K59:L59"/>
    <mergeCell ref="K56:L56"/>
    <mergeCell ref="K58:L58"/>
    <mergeCell ref="F60:F61"/>
    <mergeCell ref="G60:G61"/>
    <mergeCell ref="M64:M65"/>
    <mergeCell ref="N60:N61"/>
    <mergeCell ref="O60:R61"/>
    <mergeCell ref="S60:S61"/>
    <mergeCell ref="T60:T61"/>
    <mergeCell ref="M62:M63"/>
    <mergeCell ref="N62:N63"/>
    <mergeCell ref="O62:R63"/>
    <mergeCell ref="N64:N65"/>
    <mergeCell ref="R70:T70"/>
    <mergeCell ref="S62:S63"/>
    <mergeCell ref="T62:T63"/>
    <mergeCell ref="R69:T69"/>
    <mergeCell ref="S64:S65"/>
    <mergeCell ref="T64:T65"/>
    <mergeCell ref="O64:R65"/>
    <mergeCell ref="R68:T68"/>
    <mergeCell ref="A60:A61"/>
    <mergeCell ref="B60:C61"/>
    <mergeCell ref="A8:A9"/>
    <mergeCell ref="A11:A12"/>
    <mergeCell ref="A15:A16"/>
    <mergeCell ref="A18:A19"/>
    <mergeCell ref="A22:A23"/>
    <mergeCell ref="A24:A25"/>
    <mergeCell ref="B39:S39"/>
    <mergeCell ref="B40:G40"/>
    <mergeCell ref="A26:A27"/>
    <mergeCell ref="A40:A41"/>
    <mergeCell ref="A30:A31"/>
    <mergeCell ref="A33:A34"/>
    <mergeCell ref="A37:A38"/>
    <mergeCell ref="B41:G41"/>
    <mergeCell ref="B36:C36"/>
    <mergeCell ref="D28:E28"/>
    <mergeCell ref="B32:S32"/>
    <mergeCell ref="B33:G34"/>
    <mergeCell ref="A70:B70"/>
    <mergeCell ref="K64:L65"/>
    <mergeCell ref="C68:G68"/>
    <mergeCell ref="A64:A65"/>
    <mergeCell ref="B64:C65"/>
    <mergeCell ref="G64:G65"/>
    <mergeCell ref="A68:B68"/>
    <mergeCell ref="A66:B67"/>
    <mergeCell ref="H69:O69"/>
    <mergeCell ref="I64:I65"/>
    <mergeCell ref="D49:E49"/>
    <mergeCell ref="K49:L49"/>
    <mergeCell ref="B50:C50"/>
    <mergeCell ref="D50:E50"/>
    <mergeCell ref="K50:L50"/>
    <mergeCell ref="D60:E61"/>
    <mergeCell ref="J60:J61"/>
    <mergeCell ref="B57:C57"/>
    <mergeCell ref="D57:E57"/>
    <mergeCell ref="B49:C49"/>
    <mergeCell ref="A1:T1"/>
    <mergeCell ref="A2:H2"/>
    <mergeCell ref="J2:T2"/>
    <mergeCell ref="T4:T7"/>
    <mergeCell ref="A4:A7"/>
    <mergeCell ref="B4:F6"/>
    <mergeCell ref="G4:G7"/>
    <mergeCell ref="H4:J6"/>
    <mergeCell ref="P4:S7"/>
    <mergeCell ref="M4:O6"/>
    <mergeCell ref="A44:A45"/>
    <mergeCell ref="A47:A48"/>
    <mergeCell ref="A51:A52"/>
    <mergeCell ref="I60:I61"/>
    <mergeCell ref="B58:C58"/>
    <mergeCell ref="D58:E58"/>
    <mergeCell ref="D56:E56"/>
    <mergeCell ref="A54:A55"/>
    <mergeCell ref="H60:H61"/>
    <mergeCell ref="B59:C59"/>
    <mergeCell ref="B62:C63"/>
    <mergeCell ref="D62:E63"/>
    <mergeCell ref="F62:F63"/>
    <mergeCell ref="A69:B69"/>
    <mergeCell ref="C69:G69"/>
    <mergeCell ref="A62:A63"/>
    <mergeCell ref="C66:G67"/>
    <mergeCell ref="H62:H63"/>
    <mergeCell ref="G62:G63"/>
    <mergeCell ref="L62:L63"/>
    <mergeCell ref="J64:J65"/>
    <mergeCell ref="I62:I63"/>
    <mergeCell ref="J62:J63"/>
    <mergeCell ref="A73:H73"/>
    <mergeCell ref="A74:H74"/>
    <mergeCell ref="D64:E65"/>
    <mergeCell ref="F64:F65"/>
    <mergeCell ref="H64:H65"/>
    <mergeCell ref="H70:O70"/>
    <mergeCell ref="H66:O67"/>
    <mergeCell ref="H68:O68"/>
    <mergeCell ref="A72:F72"/>
    <mergeCell ref="C70:G70"/>
  </mergeCells>
  <printOptions/>
  <pageMargins left="0.31496062992125984" right="0.31496062992125984" top="0.7480314960629921" bottom="0.7480314960629921" header="0.31496062992125984" footer="0.31496062992125984"/>
  <pageSetup horizontalDpi="600" verticalDpi="600" orientation="landscape" paperSize="9" scale="88" r:id="rId1"/>
  <rowBreaks count="2" manualBreakCount="2">
    <brk id="31" max="19" man="1"/>
    <brk id="46" max="255" man="1"/>
  </rowBreaks>
</worksheet>
</file>

<file path=xl/worksheets/sheet2.xml><?xml version="1.0" encoding="utf-8"?>
<worksheet xmlns="http://schemas.openxmlformats.org/spreadsheetml/2006/main" xmlns:r="http://schemas.openxmlformats.org/officeDocument/2006/relationships">
  <dimension ref="A1:R58"/>
  <sheetViews>
    <sheetView zoomScalePageLayoutView="0" workbookViewId="0" topLeftCell="A37">
      <selection activeCell="O56" sqref="O56"/>
    </sheetView>
  </sheetViews>
  <sheetFormatPr defaultColWidth="9.140625" defaultRowHeight="15"/>
  <cols>
    <col min="1" max="1" width="25.140625" style="18" customWidth="1"/>
    <col min="2" max="2" width="9.57421875" style="0" customWidth="1"/>
    <col min="3" max="3" width="9.140625" style="0" hidden="1" customWidth="1"/>
    <col min="4" max="4" width="9.28125" style="0" hidden="1" customWidth="1"/>
    <col min="5" max="6" width="9.57421875" style="0" customWidth="1"/>
    <col min="7" max="7" width="8.57421875" style="0" customWidth="1"/>
    <col min="8" max="9" width="9.57421875" style="0" customWidth="1"/>
    <col min="10" max="10" width="9.7109375" style="0" customWidth="1"/>
    <col min="11" max="11" width="9.140625" style="0" hidden="1" customWidth="1"/>
    <col min="12" max="12" width="9.7109375" style="0" customWidth="1"/>
    <col min="13" max="13" width="9.8515625" style="0" customWidth="1"/>
    <col min="14" max="14" width="9.00390625" style="0" hidden="1" customWidth="1"/>
    <col min="15" max="15" width="10.57421875" style="0" customWidth="1"/>
    <col min="16" max="16" width="9.57421875" style="0" customWidth="1"/>
    <col min="17" max="17" width="8.8515625" style="0" customWidth="1"/>
    <col min="18" max="18" width="11.00390625" style="0" customWidth="1"/>
  </cols>
  <sheetData>
    <row r="1" spans="1:18" ht="15">
      <c r="A1" s="220" t="s">
        <v>39</v>
      </c>
      <c r="B1" s="220"/>
      <c r="C1" s="220"/>
      <c r="D1" s="220"/>
      <c r="E1" s="220"/>
      <c r="F1" s="220"/>
      <c r="G1" s="220"/>
      <c r="H1" s="220"/>
      <c r="I1" s="220"/>
      <c r="J1" s="220"/>
      <c r="K1" s="220"/>
      <c r="L1" s="220"/>
      <c r="M1" s="220"/>
      <c r="N1" s="220"/>
      <c r="O1" s="220"/>
      <c r="P1" s="220"/>
      <c r="Q1" s="220"/>
      <c r="R1" s="220"/>
    </row>
    <row r="2" spans="1:18" ht="15.75" thickBot="1">
      <c r="A2" s="221" t="s">
        <v>53</v>
      </c>
      <c r="B2" s="222"/>
      <c r="C2" s="222"/>
      <c r="D2" s="222"/>
      <c r="E2" s="222"/>
      <c r="F2" s="222"/>
      <c r="G2" s="222"/>
      <c r="L2" s="221" t="s">
        <v>55</v>
      </c>
      <c r="M2" s="221"/>
      <c r="N2" s="221"/>
      <c r="O2" s="221"/>
      <c r="P2" s="221"/>
      <c r="Q2" s="221"/>
      <c r="R2" s="221"/>
    </row>
    <row r="3" spans="1:18" ht="15.75" customHeight="1" thickTop="1">
      <c r="A3" s="108" t="s">
        <v>0</v>
      </c>
      <c r="B3" s="88" t="s">
        <v>1</v>
      </c>
      <c r="C3" s="110"/>
      <c r="D3" s="110"/>
      <c r="E3" s="110"/>
      <c r="F3" s="111"/>
      <c r="G3" s="132" t="s">
        <v>2</v>
      </c>
      <c r="H3" s="88" t="s">
        <v>1</v>
      </c>
      <c r="I3" s="110"/>
      <c r="J3" s="111"/>
      <c r="K3" s="88" t="s">
        <v>2</v>
      </c>
      <c r="L3" s="111"/>
      <c r="M3" s="88" t="s">
        <v>1</v>
      </c>
      <c r="N3" s="110"/>
      <c r="O3" s="110"/>
      <c r="P3" s="111"/>
      <c r="Q3" s="132" t="s">
        <v>2</v>
      </c>
      <c r="R3" s="124" t="s">
        <v>40</v>
      </c>
    </row>
    <row r="4" spans="1:18" ht="15.75" customHeight="1" thickBot="1">
      <c r="A4" s="127"/>
      <c r="B4" s="112"/>
      <c r="C4" s="113"/>
      <c r="D4" s="113"/>
      <c r="E4" s="113"/>
      <c r="F4" s="114"/>
      <c r="G4" s="133"/>
      <c r="H4" s="112"/>
      <c r="I4" s="113"/>
      <c r="J4" s="114"/>
      <c r="K4" s="129"/>
      <c r="L4" s="131"/>
      <c r="M4" s="112"/>
      <c r="N4" s="113"/>
      <c r="O4" s="113"/>
      <c r="P4" s="114"/>
      <c r="Q4" s="258"/>
      <c r="R4" s="256"/>
    </row>
    <row r="5" spans="1:18" ht="16.5" thickBot="1">
      <c r="A5" s="128"/>
      <c r="B5" s="26">
        <v>1</v>
      </c>
      <c r="C5" s="28"/>
      <c r="D5" s="196">
        <v>2</v>
      </c>
      <c r="E5" s="197"/>
      <c r="F5" s="24">
        <v>3</v>
      </c>
      <c r="G5" s="134"/>
      <c r="H5" s="24">
        <v>1</v>
      </c>
      <c r="I5" s="24">
        <v>2</v>
      </c>
      <c r="J5" s="24">
        <v>3</v>
      </c>
      <c r="K5" s="112"/>
      <c r="L5" s="114"/>
      <c r="M5" s="26">
        <v>1</v>
      </c>
      <c r="N5" s="28"/>
      <c r="O5" s="24">
        <v>2</v>
      </c>
      <c r="P5" s="24">
        <v>3</v>
      </c>
      <c r="Q5" s="259"/>
      <c r="R5" s="257"/>
    </row>
    <row r="6" spans="1:18" ht="15">
      <c r="A6" s="154" t="s">
        <v>36</v>
      </c>
      <c r="B6" s="250" t="s">
        <v>41</v>
      </c>
      <c r="C6" s="251"/>
      <c r="D6" s="251"/>
      <c r="E6" s="251"/>
      <c r="F6" s="251"/>
      <c r="G6" s="251"/>
      <c r="H6" s="251"/>
      <c r="I6" s="251"/>
      <c r="J6" s="251"/>
      <c r="K6" s="251"/>
      <c r="L6" s="251"/>
      <c r="M6" s="251"/>
      <c r="N6" s="251"/>
      <c r="O6" s="251"/>
      <c r="P6" s="251"/>
      <c r="Q6" s="252"/>
      <c r="R6" s="246"/>
    </row>
    <row r="7" spans="1:18" ht="15.75" thickBot="1">
      <c r="A7" s="155"/>
      <c r="B7" s="253"/>
      <c r="C7" s="254"/>
      <c r="D7" s="254"/>
      <c r="E7" s="254"/>
      <c r="F7" s="254"/>
      <c r="G7" s="254"/>
      <c r="H7" s="254"/>
      <c r="I7" s="254"/>
      <c r="J7" s="254"/>
      <c r="K7" s="254"/>
      <c r="L7" s="254"/>
      <c r="M7" s="254"/>
      <c r="N7" s="254"/>
      <c r="O7" s="254"/>
      <c r="P7" s="254"/>
      <c r="Q7" s="255"/>
      <c r="R7" s="247"/>
    </row>
    <row r="8" spans="1:18" ht="17.25" thickBot="1">
      <c r="A8" s="19" t="s">
        <v>42</v>
      </c>
      <c r="B8" s="196">
        <v>395</v>
      </c>
      <c r="C8" s="214"/>
      <c r="D8" s="214"/>
      <c r="E8" s="214"/>
      <c r="F8" s="214"/>
      <c r="G8" s="214"/>
      <c r="H8" s="214"/>
      <c r="I8" s="214"/>
      <c r="J8" s="214"/>
      <c r="K8" s="214"/>
      <c r="L8" s="214"/>
      <c r="M8" s="214"/>
      <c r="N8" s="214"/>
      <c r="O8" s="214"/>
      <c r="P8" s="214"/>
      <c r="Q8" s="197"/>
      <c r="R8" s="40"/>
    </row>
    <row r="9" spans="1:18" ht="15">
      <c r="A9" s="154" t="s">
        <v>35</v>
      </c>
      <c r="B9" s="250" t="s">
        <v>61</v>
      </c>
      <c r="C9" s="251"/>
      <c r="D9" s="251"/>
      <c r="E9" s="251"/>
      <c r="F9" s="251"/>
      <c r="G9" s="252"/>
      <c r="H9" s="250"/>
      <c r="I9" s="251"/>
      <c r="J9" s="251"/>
      <c r="K9" s="251"/>
      <c r="L9" s="252"/>
      <c r="M9" s="250"/>
      <c r="N9" s="251"/>
      <c r="O9" s="251"/>
      <c r="P9" s="251"/>
      <c r="Q9" s="252"/>
      <c r="R9" s="246"/>
    </row>
    <row r="10" spans="1:18" ht="15.75" thickBot="1">
      <c r="A10" s="155"/>
      <c r="B10" s="253" t="s">
        <v>62</v>
      </c>
      <c r="C10" s="254"/>
      <c r="D10" s="254"/>
      <c r="E10" s="254"/>
      <c r="F10" s="254"/>
      <c r="G10" s="255"/>
      <c r="H10" s="253"/>
      <c r="I10" s="254"/>
      <c r="J10" s="254"/>
      <c r="K10" s="254"/>
      <c r="L10" s="255"/>
      <c r="M10" s="253"/>
      <c r="N10" s="254"/>
      <c r="O10" s="254"/>
      <c r="P10" s="254"/>
      <c r="Q10" s="255"/>
      <c r="R10" s="247"/>
    </row>
    <row r="11" spans="1:18" ht="17.25" thickBot="1">
      <c r="A11" s="19" t="s">
        <v>5</v>
      </c>
      <c r="B11" s="26">
        <v>180</v>
      </c>
      <c r="C11" s="27"/>
      <c r="D11" s="28"/>
      <c r="E11" s="24">
        <v>146</v>
      </c>
      <c r="F11" s="24">
        <v>180</v>
      </c>
      <c r="G11" s="29">
        <v>168.67</v>
      </c>
      <c r="H11" s="24"/>
      <c r="I11" s="24"/>
      <c r="J11" s="41"/>
      <c r="K11" s="28"/>
      <c r="L11" s="29"/>
      <c r="M11" s="24"/>
      <c r="N11" s="196"/>
      <c r="O11" s="197"/>
      <c r="P11" s="24"/>
      <c r="Q11" s="29"/>
      <c r="R11" s="40">
        <v>168</v>
      </c>
    </row>
    <row r="12" spans="1:18" ht="17.25" thickBot="1">
      <c r="A12" s="20" t="s">
        <v>7</v>
      </c>
      <c r="B12" s="31">
        <f>B11*B8</f>
        <v>71100</v>
      </c>
      <c r="C12" s="32"/>
      <c r="D12" s="33"/>
      <c r="E12" s="14">
        <f>E11*B8</f>
        <v>57670</v>
      </c>
      <c r="F12" s="14">
        <f>F11*B8</f>
        <v>71100</v>
      </c>
      <c r="G12" s="34">
        <f>G11*B8</f>
        <v>66624.65</v>
      </c>
      <c r="H12" s="14">
        <f>H11*B8</f>
        <v>0</v>
      </c>
      <c r="I12" s="14">
        <f>I11*B8</f>
        <v>0</v>
      </c>
      <c r="J12" s="42">
        <v>0</v>
      </c>
      <c r="K12" s="33"/>
      <c r="L12" s="34">
        <f>L11*B8</f>
        <v>0</v>
      </c>
      <c r="M12" s="14"/>
      <c r="N12" s="200"/>
      <c r="O12" s="201"/>
      <c r="P12" s="14"/>
      <c r="Q12" s="34"/>
      <c r="R12" s="43">
        <f>R11*B8</f>
        <v>66360</v>
      </c>
    </row>
    <row r="13" spans="1:18" ht="15.75" thickTop="1">
      <c r="A13" s="108" t="s">
        <v>36</v>
      </c>
      <c r="B13" s="79" t="s">
        <v>43</v>
      </c>
      <c r="C13" s="163"/>
      <c r="D13" s="163"/>
      <c r="E13" s="163"/>
      <c r="F13" s="163"/>
      <c r="G13" s="163"/>
      <c r="H13" s="163"/>
      <c r="I13" s="163"/>
      <c r="J13" s="163"/>
      <c r="K13" s="163"/>
      <c r="L13" s="163"/>
      <c r="M13" s="163"/>
      <c r="N13" s="163"/>
      <c r="O13" s="163"/>
      <c r="P13" s="163"/>
      <c r="Q13" s="80"/>
      <c r="R13" s="242"/>
    </row>
    <row r="14" spans="1:18" ht="15.75" thickBot="1">
      <c r="A14" s="155"/>
      <c r="B14" s="253"/>
      <c r="C14" s="254"/>
      <c r="D14" s="254"/>
      <c r="E14" s="254"/>
      <c r="F14" s="254"/>
      <c r="G14" s="254"/>
      <c r="H14" s="254"/>
      <c r="I14" s="254"/>
      <c r="J14" s="254"/>
      <c r="K14" s="254"/>
      <c r="L14" s="254"/>
      <c r="M14" s="254"/>
      <c r="N14" s="254"/>
      <c r="O14" s="254"/>
      <c r="P14" s="254"/>
      <c r="Q14" s="255"/>
      <c r="R14" s="247"/>
    </row>
    <row r="15" spans="1:18" ht="17.25" thickBot="1">
      <c r="A15" s="19" t="s">
        <v>42</v>
      </c>
      <c r="B15" s="196">
        <v>11885</v>
      </c>
      <c r="C15" s="214"/>
      <c r="D15" s="214"/>
      <c r="E15" s="214"/>
      <c r="F15" s="214"/>
      <c r="G15" s="214"/>
      <c r="H15" s="214"/>
      <c r="I15" s="214"/>
      <c r="J15" s="214"/>
      <c r="K15" s="214"/>
      <c r="L15" s="214"/>
      <c r="M15" s="214"/>
      <c r="N15" s="214"/>
      <c r="O15" s="214"/>
      <c r="P15" s="214"/>
      <c r="Q15" s="197"/>
      <c r="R15" s="40"/>
    </row>
    <row r="16" spans="1:18" ht="14.25" customHeight="1" thickTop="1">
      <c r="A16" s="154" t="s">
        <v>35</v>
      </c>
      <c r="B16" s="186" t="s">
        <v>44</v>
      </c>
      <c r="C16" s="187"/>
      <c r="D16" s="187"/>
      <c r="E16" s="187"/>
      <c r="F16" s="187"/>
      <c r="G16" s="208"/>
      <c r="H16" s="186"/>
      <c r="I16" s="187"/>
      <c r="J16" s="187"/>
      <c r="K16" s="187"/>
      <c r="L16" s="208"/>
      <c r="M16" s="88"/>
      <c r="N16" s="110"/>
      <c r="O16" s="110"/>
      <c r="P16" s="110"/>
      <c r="Q16" s="111"/>
      <c r="R16" s="246"/>
    </row>
    <row r="17" spans="1:18" ht="15" customHeight="1" thickBot="1">
      <c r="A17" s="155"/>
      <c r="B17" s="112"/>
      <c r="C17" s="113"/>
      <c r="D17" s="113"/>
      <c r="E17" s="113"/>
      <c r="F17" s="113"/>
      <c r="G17" s="114"/>
      <c r="H17" s="112"/>
      <c r="I17" s="113"/>
      <c r="J17" s="113"/>
      <c r="K17" s="113"/>
      <c r="L17" s="114"/>
      <c r="M17" s="151"/>
      <c r="N17" s="152"/>
      <c r="O17" s="152"/>
      <c r="P17" s="152"/>
      <c r="Q17" s="153"/>
      <c r="R17" s="247"/>
    </row>
    <row r="18" spans="1:18" ht="17.25" thickBot="1">
      <c r="A18" s="19" t="s">
        <v>10</v>
      </c>
      <c r="B18" s="26">
        <v>38</v>
      </c>
      <c r="C18" s="28"/>
      <c r="D18" s="196">
        <v>40</v>
      </c>
      <c r="E18" s="197"/>
      <c r="F18" s="24">
        <v>40</v>
      </c>
      <c r="G18" s="29">
        <v>39.33</v>
      </c>
      <c r="H18" s="24"/>
      <c r="I18" s="24"/>
      <c r="J18" s="24"/>
      <c r="K18" s="248"/>
      <c r="L18" s="249"/>
      <c r="M18" s="24"/>
      <c r="N18" s="196"/>
      <c r="O18" s="197"/>
      <c r="P18" s="24"/>
      <c r="Q18" s="29"/>
      <c r="R18" s="40">
        <v>39</v>
      </c>
    </row>
    <row r="19" spans="1:18" ht="17.25" thickBot="1">
      <c r="A19" s="20" t="s">
        <v>7</v>
      </c>
      <c r="B19" s="31">
        <f>B18*B15</f>
        <v>451630</v>
      </c>
      <c r="C19" s="33"/>
      <c r="D19" s="200">
        <f>D18*B15</f>
        <v>475400</v>
      </c>
      <c r="E19" s="201"/>
      <c r="F19" s="14">
        <f>F18*B15</f>
        <v>475400</v>
      </c>
      <c r="G19" s="34">
        <f>G18*B15</f>
        <v>467437.05</v>
      </c>
      <c r="H19" s="14"/>
      <c r="I19" s="14"/>
      <c r="J19" s="14"/>
      <c r="K19" s="202"/>
      <c r="L19" s="203"/>
      <c r="M19" s="14"/>
      <c r="N19" s="200"/>
      <c r="O19" s="201"/>
      <c r="P19" s="14"/>
      <c r="Q19" s="14"/>
      <c r="R19" s="43">
        <f>R18*B15</f>
        <v>463515</v>
      </c>
    </row>
    <row r="20" spans="1:18" ht="15.75" thickTop="1">
      <c r="A20" s="108" t="s">
        <v>36</v>
      </c>
      <c r="B20" s="79" t="s">
        <v>45</v>
      </c>
      <c r="C20" s="163"/>
      <c r="D20" s="163"/>
      <c r="E20" s="163"/>
      <c r="F20" s="163"/>
      <c r="G20" s="163"/>
      <c r="H20" s="163"/>
      <c r="I20" s="163"/>
      <c r="J20" s="163"/>
      <c r="K20" s="163"/>
      <c r="L20" s="163"/>
      <c r="M20" s="163"/>
      <c r="N20" s="163"/>
      <c r="O20" s="163"/>
      <c r="P20" s="163"/>
      <c r="Q20" s="80"/>
      <c r="R20" s="124"/>
    </row>
    <row r="21" spans="1:18" ht="15.75" thickBot="1">
      <c r="A21" s="115"/>
      <c r="B21" s="81"/>
      <c r="C21" s="174"/>
      <c r="D21" s="174"/>
      <c r="E21" s="174"/>
      <c r="F21" s="174"/>
      <c r="G21" s="174"/>
      <c r="H21" s="174"/>
      <c r="I21" s="174"/>
      <c r="J21" s="174"/>
      <c r="K21" s="174"/>
      <c r="L21" s="174"/>
      <c r="M21" s="174"/>
      <c r="N21" s="174"/>
      <c r="O21" s="174"/>
      <c r="P21" s="174"/>
      <c r="Q21" s="82"/>
      <c r="R21" s="162"/>
    </row>
    <row r="22" spans="1:18" ht="18" thickBot="1" thickTop="1">
      <c r="A22" s="20" t="s">
        <v>42</v>
      </c>
      <c r="B22" s="170">
        <v>4820</v>
      </c>
      <c r="C22" s="245"/>
      <c r="D22" s="245"/>
      <c r="E22" s="245"/>
      <c r="F22" s="245"/>
      <c r="G22" s="245"/>
      <c r="H22" s="245"/>
      <c r="I22" s="245"/>
      <c r="J22" s="245"/>
      <c r="K22" s="245"/>
      <c r="L22" s="245"/>
      <c r="M22" s="245"/>
      <c r="N22" s="245"/>
      <c r="O22" s="245"/>
      <c r="P22" s="245"/>
      <c r="Q22" s="171"/>
      <c r="R22" s="43"/>
    </row>
    <row r="23" spans="1:18" ht="16.5" thickTop="1">
      <c r="A23" s="108" t="s">
        <v>35</v>
      </c>
      <c r="B23" s="88" t="s">
        <v>70</v>
      </c>
      <c r="C23" s="110"/>
      <c r="D23" s="110"/>
      <c r="E23" s="110"/>
      <c r="F23" s="110"/>
      <c r="G23" s="111"/>
      <c r="H23" s="88"/>
      <c r="I23" s="110"/>
      <c r="J23" s="110"/>
      <c r="K23" s="110"/>
      <c r="L23" s="111"/>
      <c r="M23" s="88"/>
      <c r="N23" s="110"/>
      <c r="O23" s="110"/>
      <c r="P23" s="110"/>
      <c r="Q23" s="111"/>
      <c r="R23" s="242"/>
    </row>
    <row r="24" spans="1:18" ht="16.5" thickBot="1">
      <c r="A24" s="115"/>
      <c r="B24" s="151"/>
      <c r="C24" s="152"/>
      <c r="D24" s="152"/>
      <c r="E24" s="152"/>
      <c r="F24" s="152"/>
      <c r="G24" s="153"/>
      <c r="H24" s="151"/>
      <c r="I24" s="152"/>
      <c r="J24" s="152"/>
      <c r="K24" s="152"/>
      <c r="L24" s="153"/>
      <c r="M24" s="151"/>
      <c r="N24" s="152"/>
      <c r="O24" s="152"/>
      <c r="P24" s="152"/>
      <c r="Q24" s="153"/>
      <c r="R24" s="243"/>
    </row>
    <row r="25" spans="1:18" ht="18" thickBot="1" thickTop="1">
      <c r="A25" s="20" t="s">
        <v>10</v>
      </c>
      <c r="B25" s="14">
        <v>45</v>
      </c>
      <c r="C25" s="120">
        <v>32</v>
      </c>
      <c r="D25" s="121"/>
      <c r="E25" s="14">
        <v>38</v>
      </c>
      <c r="F25" s="56">
        <v>46</v>
      </c>
      <c r="G25" s="34">
        <v>43</v>
      </c>
      <c r="H25" s="14">
        <v>0</v>
      </c>
      <c r="I25" s="14"/>
      <c r="J25" s="14"/>
      <c r="K25" s="140"/>
      <c r="L25" s="141"/>
      <c r="M25" s="14"/>
      <c r="N25" s="120"/>
      <c r="O25" s="121"/>
      <c r="P25" s="14"/>
      <c r="Q25" s="34"/>
      <c r="R25" s="43">
        <v>43</v>
      </c>
    </row>
    <row r="26" spans="1:18" ht="18" thickBot="1" thickTop="1">
      <c r="A26" s="20" t="s">
        <v>7</v>
      </c>
      <c r="B26" s="38">
        <f>B25*B22</f>
        <v>216900</v>
      </c>
      <c r="C26" s="36"/>
      <c r="D26" s="120">
        <f>E25*B22</f>
        <v>183160</v>
      </c>
      <c r="E26" s="121"/>
      <c r="F26" s="14">
        <f>F25*B22</f>
        <v>221720</v>
      </c>
      <c r="G26" s="34">
        <f>G25*B22</f>
        <v>207260</v>
      </c>
      <c r="H26" s="14">
        <f>H25*B22</f>
        <v>0</v>
      </c>
      <c r="I26" s="14">
        <f>I25*B22</f>
        <v>0</v>
      </c>
      <c r="J26" s="14">
        <f>J25*B22</f>
        <v>0</v>
      </c>
      <c r="K26" s="140">
        <f>K25*B22</f>
        <v>0</v>
      </c>
      <c r="L26" s="141"/>
      <c r="M26" s="14"/>
      <c r="N26" s="120"/>
      <c r="O26" s="121"/>
      <c r="P26" s="14"/>
      <c r="Q26" s="34"/>
      <c r="R26" s="43">
        <f>R25*B22</f>
        <v>207260</v>
      </c>
    </row>
    <row r="27" spans="1:18" ht="15.75" thickTop="1">
      <c r="A27" s="108" t="s">
        <v>36</v>
      </c>
      <c r="B27" s="88" t="s">
        <v>46</v>
      </c>
      <c r="C27" s="110"/>
      <c r="D27" s="110"/>
      <c r="E27" s="110"/>
      <c r="F27" s="110"/>
      <c r="G27" s="110"/>
      <c r="H27" s="110"/>
      <c r="I27" s="110"/>
      <c r="J27" s="110"/>
      <c r="K27" s="110"/>
      <c r="L27" s="110"/>
      <c r="M27" s="110"/>
      <c r="N27" s="110"/>
      <c r="O27" s="110"/>
      <c r="P27" s="110"/>
      <c r="Q27" s="111"/>
      <c r="R27" s="242"/>
    </row>
    <row r="28" spans="1:18" ht="15.75" thickBot="1">
      <c r="A28" s="115"/>
      <c r="B28" s="151"/>
      <c r="C28" s="152"/>
      <c r="D28" s="152"/>
      <c r="E28" s="152"/>
      <c r="F28" s="152"/>
      <c r="G28" s="152"/>
      <c r="H28" s="152"/>
      <c r="I28" s="152"/>
      <c r="J28" s="152"/>
      <c r="K28" s="152"/>
      <c r="L28" s="152"/>
      <c r="M28" s="152"/>
      <c r="N28" s="152"/>
      <c r="O28" s="152"/>
      <c r="P28" s="152"/>
      <c r="Q28" s="153"/>
      <c r="R28" s="243"/>
    </row>
    <row r="29" spans="1:18" ht="18" thickBot="1" thickTop="1">
      <c r="A29" s="20" t="s">
        <v>42</v>
      </c>
      <c r="B29" s="170">
        <v>1400</v>
      </c>
      <c r="C29" s="245"/>
      <c r="D29" s="245"/>
      <c r="E29" s="245"/>
      <c r="F29" s="245"/>
      <c r="G29" s="245"/>
      <c r="H29" s="245"/>
      <c r="I29" s="245"/>
      <c r="J29" s="245"/>
      <c r="K29" s="245"/>
      <c r="L29" s="245"/>
      <c r="M29" s="245"/>
      <c r="N29" s="245"/>
      <c r="O29" s="245"/>
      <c r="P29" s="245"/>
      <c r="Q29" s="171"/>
      <c r="R29" s="43"/>
    </row>
    <row r="30" spans="1:18" ht="15" customHeight="1" thickTop="1">
      <c r="A30" s="108" t="s">
        <v>35</v>
      </c>
      <c r="B30" s="88" t="s">
        <v>65</v>
      </c>
      <c r="C30" s="110"/>
      <c r="D30" s="110"/>
      <c r="E30" s="110"/>
      <c r="F30" s="110"/>
      <c r="G30" s="111"/>
      <c r="H30" s="79" t="s">
        <v>63</v>
      </c>
      <c r="I30" s="163"/>
      <c r="J30" s="163"/>
      <c r="K30" s="163"/>
      <c r="L30" s="80"/>
      <c r="M30" s="79"/>
      <c r="N30" s="163"/>
      <c r="O30" s="163"/>
      <c r="P30" s="163"/>
      <c r="Q30" s="80"/>
      <c r="R30" s="242"/>
    </row>
    <row r="31" spans="1:18" ht="15" customHeight="1" thickBot="1">
      <c r="A31" s="115"/>
      <c r="B31" s="151"/>
      <c r="C31" s="152"/>
      <c r="D31" s="152"/>
      <c r="E31" s="152"/>
      <c r="F31" s="152"/>
      <c r="G31" s="153"/>
      <c r="H31" s="81"/>
      <c r="I31" s="174"/>
      <c r="J31" s="174"/>
      <c r="K31" s="174"/>
      <c r="L31" s="82"/>
      <c r="M31" s="81"/>
      <c r="N31" s="174"/>
      <c r="O31" s="174"/>
      <c r="P31" s="174"/>
      <c r="Q31" s="82"/>
      <c r="R31" s="243"/>
    </row>
    <row r="32" spans="1:18" ht="18" thickBot="1" thickTop="1">
      <c r="A32" s="20" t="s">
        <v>10</v>
      </c>
      <c r="B32" s="38">
        <v>280</v>
      </c>
      <c r="C32" s="36"/>
      <c r="D32" s="120">
        <v>342</v>
      </c>
      <c r="E32" s="121"/>
      <c r="F32" s="14">
        <v>0</v>
      </c>
      <c r="G32" s="34">
        <v>311</v>
      </c>
      <c r="H32" s="14">
        <v>0</v>
      </c>
      <c r="I32" s="14">
        <v>306</v>
      </c>
      <c r="J32" s="14">
        <v>320</v>
      </c>
      <c r="K32" s="140">
        <v>313</v>
      </c>
      <c r="L32" s="141"/>
      <c r="M32" s="14"/>
      <c r="N32" s="120"/>
      <c r="O32" s="121"/>
      <c r="P32" s="14"/>
      <c r="Q32" s="34"/>
      <c r="R32" s="43">
        <v>313</v>
      </c>
    </row>
    <row r="33" spans="1:18" ht="18" thickBot="1" thickTop="1">
      <c r="A33" s="20" t="s">
        <v>7</v>
      </c>
      <c r="B33" s="38">
        <f>B32*B29</f>
        <v>392000</v>
      </c>
      <c r="C33" s="36"/>
      <c r="D33" s="120">
        <f>D32*B29</f>
        <v>478800</v>
      </c>
      <c r="E33" s="121"/>
      <c r="F33" s="14">
        <f>F32*B29</f>
        <v>0</v>
      </c>
      <c r="G33" s="34">
        <f>G32*B29</f>
        <v>435400</v>
      </c>
      <c r="H33" s="14">
        <f>H32*B29</f>
        <v>0</v>
      </c>
      <c r="I33" s="14">
        <f>I32*B29</f>
        <v>428400</v>
      </c>
      <c r="J33" s="14">
        <f>J32*B29</f>
        <v>448000</v>
      </c>
      <c r="K33" s="140">
        <f>K32*B29</f>
        <v>438200</v>
      </c>
      <c r="L33" s="141"/>
      <c r="M33" s="14"/>
      <c r="N33" s="120"/>
      <c r="O33" s="121"/>
      <c r="P33" s="14"/>
      <c r="Q33" s="34"/>
      <c r="R33" s="43">
        <f>R32*B29</f>
        <v>438200</v>
      </c>
    </row>
    <row r="34" spans="1:18" ht="15.75" thickTop="1">
      <c r="A34" s="108" t="s">
        <v>36</v>
      </c>
      <c r="B34" s="88" t="s">
        <v>47</v>
      </c>
      <c r="C34" s="110"/>
      <c r="D34" s="110"/>
      <c r="E34" s="110"/>
      <c r="F34" s="110"/>
      <c r="G34" s="110"/>
      <c r="H34" s="110"/>
      <c r="I34" s="110"/>
      <c r="J34" s="110"/>
      <c r="K34" s="110"/>
      <c r="L34" s="110"/>
      <c r="M34" s="110"/>
      <c r="N34" s="110"/>
      <c r="O34" s="110"/>
      <c r="P34" s="110"/>
      <c r="Q34" s="111"/>
      <c r="R34" s="242"/>
    </row>
    <row r="35" spans="1:18" ht="15.75" thickBot="1">
      <c r="A35" s="115"/>
      <c r="B35" s="151"/>
      <c r="C35" s="152"/>
      <c r="D35" s="152"/>
      <c r="E35" s="152"/>
      <c r="F35" s="152"/>
      <c r="G35" s="152"/>
      <c r="H35" s="152"/>
      <c r="I35" s="152"/>
      <c r="J35" s="152"/>
      <c r="K35" s="152"/>
      <c r="L35" s="152"/>
      <c r="M35" s="152"/>
      <c r="N35" s="152"/>
      <c r="O35" s="152"/>
      <c r="P35" s="152"/>
      <c r="Q35" s="153"/>
      <c r="R35" s="243"/>
    </row>
    <row r="36" spans="1:18" ht="18" thickBot="1" thickTop="1">
      <c r="A36" s="20" t="s">
        <v>42</v>
      </c>
      <c r="B36" s="118">
        <v>4740</v>
      </c>
      <c r="C36" s="244"/>
      <c r="D36" s="244"/>
      <c r="E36" s="244"/>
      <c r="F36" s="244"/>
      <c r="G36" s="244"/>
      <c r="H36" s="244"/>
      <c r="I36" s="244"/>
      <c r="J36" s="244"/>
      <c r="K36" s="244"/>
      <c r="L36" s="244"/>
      <c r="M36" s="244"/>
      <c r="N36" s="244"/>
      <c r="O36" s="244"/>
      <c r="P36" s="244"/>
      <c r="Q36" s="119"/>
      <c r="R36" s="43"/>
    </row>
    <row r="37" spans="1:18" ht="15.75" thickTop="1">
      <c r="A37" s="108" t="s">
        <v>35</v>
      </c>
      <c r="B37" s="88" t="s">
        <v>48</v>
      </c>
      <c r="C37" s="110"/>
      <c r="D37" s="110"/>
      <c r="E37" s="110"/>
      <c r="F37" s="110"/>
      <c r="G37" s="111"/>
      <c r="H37" s="79"/>
      <c r="I37" s="163"/>
      <c r="J37" s="163"/>
      <c r="K37" s="163"/>
      <c r="L37" s="80"/>
      <c r="M37" s="79"/>
      <c r="N37" s="163"/>
      <c r="O37" s="163"/>
      <c r="P37" s="163"/>
      <c r="Q37" s="80"/>
      <c r="R37" s="124"/>
    </row>
    <row r="38" spans="1:18" ht="15.75" thickBot="1">
      <c r="A38" s="115"/>
      <c r="B38" s="151"/>
      <c r="C38" s="152"/>
      <c r="D38" s="152"/>
      <c r="E38" s="152"/>
      <c r="F38" s="152"/>
      <c r="G38" s="153"/>
      <c r="H38" s="81"/>
      <c r="I38" s="174"/>
      <c r="J38" s="174"/>
      <c r="K38" s="174"/>
      <c r="L38" s="82"/>
      <c r="M38" s="81"/>
      <c r="N38" s="174"/>
      <c r="O38" s="174"/>
      <c r="P38" s="174"/>
      <c r="Q38" s="82"/>
      <c r="R38" s="162"/>
    </row>
    <row r="39" spans="1:18" ht="17.25" thickBot="1" thickTop="1">
      <c r="A39" s="20" t="s">
        <v>10</v>
      </c>
      <c r="B39" s="38">
        <v>140</v>
      </c>
      <c r="C39" s="36"/>
      <c r="D39" s="120">
        <v>123</v>
      </c>
      <c r="E39" s="121"/>
      <c r="F39" s="14">
        <v>160</v>
      </c>
      <c r="G39" s="34">
        <v>141</v>
      </c>
      <c r="H39" s="14"/>
      <c r="I39" s="14"/>
      <c r="J39" s="14"/>
      <c r="K39" s="140"/>
      <c r="L39" s="141"/>
      <c r="M39" s="38"/>
      <c r="N39" s="36"/>
      <c r="O39" s="14"/>
      <c r="P39" s="14"/>
      <c r="Q39" s="34"/>
      <c r="R39" s="37">
        <v>141</v>
      </c>
    </row>
    <row r="40" spans="1:18" ht="17.25" thickBot="1" thickTop="1">
      <c r="A40" s="20" t="s">
        <v>7</v>
      </c>
      <c r="B40" s="38">
        <f>B39*B36</f>
        <v>663600</v>
      </c>
      <c r="C40" s="36"/>
      <c r="D40" s="120">
        <f>D39*B36</f>
        <v>583020</v>
      </c>
      <c r="E40" s="121"/>
      <c r="F40" s="14">
        <f>F39*B36</f>
        <v>758400</v>
      </c>
      <c r="G40" s="34">
        <f>G39*B36</f>
        <v>668340</v>
      </c>
      <c r="H40" s="14">
        <f>H39*B36</f>
        <v>0</v>
      </c>
      <c r="I40" s="14">
        <f>I39*B36</f>
        <v>0</v>
      </c>
      <c r="J40" s="14">
        <f>J39*B36</f>
        <v>0</v>
      </c>
      <c r="K40" s="140">
        <f>K39*B36</f>
        <v>0</v>
      </c>
      <c r="L40" s="141"/>
      <c r="M40" s="38"/>
      <c r="N40" s="36"/>
      <c r="O40" s="14"/>
      <c r="P40" s="14">
        <f>P39*B36</f>
        <v>0</v>
      </c>
      <c r="Q40" s="34">
        <f>Q39*B36</f>
        <v>0</v>
      </c>
      <c r="R40" s="37">
        <f>R39*B36</f>
        <v>668340</v>
      </c>
    </row>
    <row r="41" spans="1:18" ht="17.25" thickBot="1" thickTop="1">
      <c r="A41" s="20" t="s">
        <v>18</v>
      </c>
      <c r="B41" s="60"/>
      <c r="C41" s="57"/>
      <c r="D41" s="59"/>
      <c r="E41" s="57"/>
      <c r="F41" s="56"/>
      <c r="G41" s="56"/>
      <c r="H41" s="56"/>
      <c r="I41" s="56"/>
      <c r="J41" s="56"/>
      <c r="K41" s="118"/>
      <c r="L41" s="119"/>
      <c r="M41" s="47"/>
      <c r="N41" s="46"/>
      <c r="O41" s="56"/>
      <c r="P41" s="14"/>
      <c r="Q41" s="56"/>
      <c r="R41" s="23"/>
    </row>
    <row r="42" spans="1:18" ht="17.25" thickBot="1" thickTop="1">
      <c r="A42" s="20" t="s">
        <v>19</v>
      </c>
      <c r="B42" s="38"/>
      <c r="C42" s="36"/>
      <c r="D42" s="45"/>
      <c r="E42" s="46"/>
      <c r="F42" s="14"/>
      <c r="G42" s="14"/>
      <c r="H42" s="44"/>
      <c r="I42" s="44"/>
      <c r="J42" s="14"/>
      <c r="K42" s="170"/>
      <c r="L42" s="171"/>
      <c r="M42" s="47"/>
      <c r="N42" s="46"/>
      <c r="O42" s="44"/>
      <c r="P42" s="14"/>
      <c r="Q42" s="44"/>
      <c r="R42" s="23"/>
    </row>
    <row r="43" spans="1:18" ht="16.5" thickTop="1">
      <c r="A43" s="108" t="s">
        <v>37</v>
      </c>
      <c r="B43" s="224">
        <f>B40+B33+B26+B19+B12</f>
        <v>1795230</v>
      </c>
      <c r="C43" s="22"/>
      <c r="D43" s="48"/>
      <c r="E43" s="143">
        <f>D40+D33+D26+D19</f>
        <v>1720380</v>
      </c>
      <c r="F43" s="224">
        <f>F33+F26+F19</f>
        <v>697120</v>
      </c>
      <c r="G43" s="224">
        <f>G40+G33+G26+G19+G12</f>
        <v>1845061.7</v>
      </c>
      <c r="H43" s="116">
        <f>H40+H33+H26+H19+H12</f>
        <v>0</v>
      </c>
      <c r="I43" s="116">
        <v>0</v>
      </c>
      <c r="J43" s="224">
        <v>0</v>
      </c>
      <c r="K43" s="142">
        <f>K40+K33+K26+K19+L12</f>
        <v>438200</v>
      </c>
      <c r="L43" s="143"/>
      <c r="M43" s="142">
        <v>0</v>
      </c>
      <c r="N43" s="143"/>
      <c r="O43" s="116">
        <f>N12</f>
        <v>0</v>
      </c>
      <c r="P43" s="224">
        <v>0</v>
      </c>
      <c r="Q43" s="116">
        <v>0</v>
      </c>
      <c r="R43" s="172">
        <f>R40+R33+R26+R19+R12</f>
        <v>1843675</v>
      </c>
    </row>
    <row r="44" spans="1:18" ht="16.5" thickBot="1">
      <c r="A44" s="115"/>
      <c r="B44" s="225"/>
      <c r="C44" s="14"/>
      <c r="D44" s="49"/>
      <c r="E44" s="226"/>
      <c r="F44" s="241"/>
      <c r="G44" s="241"/>
      <c r="H44" s="117"/>
      <c r="I44" s="117"/>
      <c r="J44" s="241"/>
      <c r="K44" s="144"/>
      <c r="L44" s="145"/>
      <c r="M44" s="144"/>
      <c r="N44" s="145"/>
      <c r="O44" s="117"/>
      <c r="P44" s="241"/>
      <c r="Q44" s="117"/>
      <c r="R44" s="169"/>
    </row>
    <row r="45" spans="1:18" ht="30.75" customHeight="1" thickTop="1">
      <c r="A45" s="108" t="s">
        <v>20</v>
      </c>
      <c r="B45" s="218">
        <v>40578</v>
      </c>
      <c r="C45" s="22"/>
      <c r="D45" s="215">
        <v>40578</v>
      </c>
      <c r="E45" s="111"/>
      <c r="F45" s="218">
        <v>40578</v>
      </c>
      <c r="G45" s="132"/>
      <c r="H45" s="218">
        <v>40578</v>
      </c>
      <c r="I45" s="218">
        <v>40578</v>
      </c>
      <c r="J45" s="218">
        <v>40578</v>
      </c>
      <c r="K45" s="4"/>
      <c r="L45" s="111"/>
      <c r="M45" s="218"/>
      <c r="N45" s="22"/>
      <c r="O45" s="218"/>
      <c r="P45" s="218"/>
      <c r="Q45" s="132"/>
      <c r="R45" s="124"/>
    </row>
    <row r="46" spans="1:18" ht="16.5" thickBot="1">
      <c r="A46" s="109"/>
      <c r="B46" s="219"/>
      <c r="C46" s="14"/>
      <c r="D46" s="216"/>
      <c r="E46" s="217"/>
      <c r="F46" s="219"/>
      <c r="G46" s="238"/>
      <c r="H46" s="219"/>
      <c r="I46" s="219"/>
      <c r="J46" s="219"/>
      <c r="K46" s="16"/>
      <c r="L46" s="217"/>
      <c r="M46" s="219"/>
      <c r="N46" s="14"/>
      <c r="O46" s="219"/>
      <c r="P46" s="219"/>
      <c r="Q46" s="238"/>
      <c r="R46" s="162"/>
    </row>
    <row r="47" spans="1:18" ht="16.5" customHeight="1" thickTop="1">
      <c r="A47" s="108" t="s">
        <v>21</v>
      </c>
      <c r="B47" s="132" t="s">
        <v>73</v>
      </c>
      <c r="C47" s="22"/>
      <c r="D47" s="88" t="s">
        <v>73</v>
      </c>
      <c r="E47" s="111"/>
      <c r="F47" s="132" t="s">
        <v>73</v>
      </c>
      <c r="G47" s="132"/>
      <c r="H47" s="132" t="s">
        <v>73</v>
      </c>
      <c r="I47" s="132" t="s">
        <v>73</v>
      </c>
      <c r="J47" s="132" t="s">
        <v>73</v>
      </c>
      <c r="K47" s="4"/>
      <c r="L47" s="111"/>
      <c r="M47" s="132"/>
      <c r="N47" s="22"/>
      <c r="O47" s="132"/>
      <c r="P47" s="132"/>
      <c r="Q47" s="132"/>
      <c r="R47" s="124"/>
    </row>
    <row r="48" spans="1:18" ht="15.75">
      <c r="A48" s="127"/>
      <c r="B48" s="237"/>
      <c r="C48" s="15"/>
      <c r="D48" s="239"/>
      <c r="E48" s="240"/>
      <c r="F48" s="237"/>
      <c r="G48" s="133"/>
      <c r="H48" s="237"/>
      <c r="I48" s="237"/>
      <c r="J48" s="237"/>
      <c r="K48" s="39"/>
      <c r="L48" s="136"/>
      <c r="M48" s="237"/>
      <c r="N48" s="15"/>
      <c r="O48" s="237"/>
      <c r="P48" s="237"/>
      <c r="Q48" s="133"/>
      <c r="R48" s="234"/>
    </row>
    <row r="49" spans="1:18" ht="16.5" thickBot="1">
      <c r="A49" s="109"/>
      <c r="B49" s="219"/>
      <c r="C49" s="54"/>
      <c r="D49" s="216"/>
      <c r="E49" s="217"/>
      <c r="F49" s="219"/>
      <c r="G49" s="238"/>
      <c r="H49" s="219"/>
      <c r="I49" s="219"/>
      <c r="J49" s="219"/>
      <c r="K49" s="16"/>
      <c r="L49" s="217"/>
      <c r="M49" s="219"/>
      <c r="N49" s="54"/>
      <c r="O49" s="219"/>
      <c r="P49" s="219"/>
      <c r="Q49" s="238"/>
      <c r="R49" s="162"/>
    </row>
    <row r="50" spans="1:18" ht="14.25" customHeight="1" thickTop="1">
      <c r="A50" s="147" t="s">
        <v>22</v>
      </c>
      <c r="B50" s="148"/>
      <c r="C50" s="88" t="s">
        <v>23</v>
      </c>
      <c r="D50" s="110"/>
      <c r="E50" s="110"/>
      <c r="F50" s="110"/>
      <c r="G50" s="111"/>
      <c r="H50" s="228" t="s">
        <v>24</v>
      </c>
      <c r="I50" s="229"/>
      <c r="J50" s="229"/>
      <c r="K50" s="229"/>
      <c r="L50" s="229"/>
      <c r="M50" s="229"/>
      <c r="N50" s="229"/>
      <c r="O50" s="229"/>
      <c r="P50" s="230"/>
      <c r="Q50" s="235"/>
      <c r="R50" s="236"/>
    </row>
    <row r="51" spans="1:18" ht="31.5" customHeight="1" thickBot="1">
      <c r="A51" s="149"/>
      <c r="B51" s="150"/>
      <c r="C51" s="112"/>
      <c r="D51" s="113"/>
      <c r="E51" s="113"/>
      <c r="F51" s="113"/>
      <c r="G51" s="114"/>
      <c r="H51" s="231" t="s">
        <v>25</v>
      </c>
      <c r="I51" s="232"/>
      <c r="J51" s="232"/>
      <c r="K51" s="232"/>
      <c r="L51" s="232"/>
      <c r="M51" s="232"/>
      <c r="N51" s="232"/>
      <c r="O51" s="232"/>
      <c r="P51" s="233"/>
      <c r="Q51" s="159"/>
      <c r="R51" s="160"/>
    </row>
    <row r="52" spans="1:18" ht="16.5" thickBot="1">
      <c r="A52" s="85" t="s">
        <v>26</v>
      </c>
      <c r="B52" s="104"/>
      <c r="C52" s="85" t="s">
        <v>27</v>
      </c>
      <c r="D52" s="227"/>
      <c r="E52" s="227"/>
      <c r="F52" s="227"/>
      <c r="G52" s="104"/>
      <c r="H52" s="85" t="s">
        <v>49</v>
      </c>
      <c r="I52" s="227"/>
      <c r="J52" s="227"/>
      <c r="K52" s="227"/>
      <c r="L52" s="227"/>
      <c r="M52" s="227"/>
      <c r="N52" s="227"/>
      <c r="O52" s="227"/>
      <c r="P52" s="104"/>
      <c r="Q52" s="159"/>
      <c r="R52" s="160"/>
    </row>
    <row r="53" spans="1:18" ht="16.5" thickBot="1">
      <c r="A53" s="85" t="s">
        <v>29</v>
      </c>
      <c r="B53" s="104"/>
      <c r="C53" s="85" t="s">
        <v>50</v>
      </c>
      <c r="D53" s="227"/>
      <c r="E53" s="227"/>
      <c r="F53" s="227"/>
      <c r="G53" s="104"/>
      <c r="H53" s="85" t="s">
        <v>51</v>
      </c>
      <c r="I53" s="227"/>
      <c r="J53" s="227"/>
      <c r="K53" s="227"/>
      <c r="L53" s="227"/>
      <c r="M53" s="227"/>
      <c r="N53" s="227"/>
      <c r="O53" s="227"/>
      <c r="P53" s="104"/>
      <c r="Q53" s="159"/>
      <c r="R53" s="160"/>
    </row>
    <row r="54" spans="1:18" ht="16.5" thickBot="1">
      <c r="A54" s="85" t="s">
        <v>30</v>
      </c>
      <c r="B54" s="104"/>
      <c r="C54" s="85" t="s">
        <v>64</v>
      </c>
      <c r="D54" s="227"/>
      <c r="E54" s="227"/>
      <c r="F54" s="227"/>
      <c r="G54" s="104"/>
      <c r="H54" s="85" t="s">
        <v>52</v>
      </c>
      <c r="I54" s="227"/>
      <c r="J54" s="227"/>
      <c r="K54" s="227"/>
      <c r="L54" s="227"/>
      <c r="M54" s="227"/>
      <c r="N54" s="227"/>
      <c r="O54" s="227"/>
      <c r="P54" s="104"/>
      <c r="Q54" s="159"/>
      <c r="R54" s="160"/>
    </row>
    <row r="56" spans="1:6" ht="15.75">
      <c r="A56" s="223" t="s">
        <v>72</v>
      </c>
      <c r="B56" s="77"/>
      <c r="C56" s="77"/>
      <c r="D56" s="77"/>
      <c r="E56" s="77"/>
      <c r="F56" s="77"/>
    </row>
    <row r="57" spans="1:12" ht="15.75">
      <c r="A57" s="223" t="s">
        <v>57</v>
      </c>
      <c r="B57" s="77"/>
      <c r="C57" s="77"/>
      <c r="D57" s="77"/>
      <c r="E57" s="77"/>
      <c r="F57" s="77"/>
      <c r="G57" s="77"/>
      <c r="H57" s="77"/>
      <c r="I57" s="77"/>
      <c r="J57" s="77"/>
      <c r="K57" s="77"/>
      <c r="L57" s="77"/>
    </row>
    <row r="58" spans="1:7" ht="15.75">
      <c r="A58" s="223" t="s">
        <v>76</v>
      </c>
      <c r="B58" s="77"/>
      <c r="C58" s="77"/>
      <c r="D58" s="77"/>
      <c r="E58" s="77"/>
      <c r="F58" s="77"/>
      <c r="G58" s="77"/>
    </row>
  </sheetData>
  <sheetProtection/>
  <mergeCells count="148">
    <mergeCell ref="R13:R14"/>
    <mergeCell ref="R9:R10"/>
    <mergeCell ref="N11:O11"/>
    <mergeCell ref="B9:G9"/>
    <mergeCell ref="B10:G10"/>
    <mergeCell ref="H9:L10"/>
    <mergeCell ref="D5:E5"/>
    <mergeCell ref="B6:Q7"/>
    <mergeCell ref="R6:R7"/>
    <mergeCell ref="K3:L5"/>
    <mergeCell ref="M3:P4"/>
    <mergeCell ref="R3:R5"/>
    <mergeCell ref="Q3:Q5"/>
    <mergeCell ref="B3:F4"/>
    <mergeCell ref="G3:G5"/>
    <mergeCell ref="H3:J4"/>
    <mergeCell ref="B15:Q15"/>
    <mergeCell ref="B16:G17"/>
    <mergeCell ref="H16:L17"/>
    <mergeCell ref="B8:Q8"/>
    <mergeCell ref="N12:O12"/>
    <mergeCell ref="M9:Q10"/>
    <mergeCell ref="B13:Q14"/>
    <mergeCell ref="R16:R17"/>
    <mergeCell ref="M16:Q16"/>
    <mergeCell ref="M17:Q17"/>
    <mergeCell ref="B20:Q21"/>
    <mergeCell ref="D19:E19"/>
    <mergeCell ref="K19:L19"/>
    <mergeCell ref="N19:O19"/>
    <mergeCell ref="D18:E18"/>
    <mergeCell ref="K18:L18"/>
    <mergeCell ref="N18:O18"/>
    <mergeCell ref="R23:R24"/>
    <mergeCell ref="R20:R21"/>
    <mergeCell ref="B22:Q22"/>
    <mergeCell ref="C25:D25"/>
    <mergeCell ref="B23:G24"/>
    <mergeCell ref="H23:L23"/>
    <mergeCell ref="H24:L24"/>
    <mergeCell ref="M23:Q24"/>
    <mergeCell ref="K25:L25"/>
    <mergeCell ref="N25:O25"/>
    <mergeCell ref="D26:E26"/>
    <mergeCell ref="K26:L26"/>
    <mergeCell ref="N26:O26"/>
    <mergeCell ref="R37:R38"/>
    <mergeCell ref="B27:Q28"/>
    <mergeCell ref="B30:G31"/>
    <mergeCell ref="H30:L31"/>
    <mergeCell ref="M30:Q31"/>
    <mergeCell ref="B29:Q29"/>
    <mergeCell ref="R27:R28"/>
    <mergeCell ref="K32:L32"/>
    <mergeCell ref="N32:O32"/>
    <mergeCell ref="D39:E39"/>
    <mergeCell ref="K39:L39"/>
    <mergeCell ref="D33:E33"/>
    <mergeCell ref="K33:L33"/>
    <mergeCell ref="N33:O33"/>
    <mergeCell ref="D40:E40"/>
    <mergeCell ref="K40:L40"/>
    <mergeCell ref="R30:R31"/>
    <mergeCell ref="R34:R35"/>
    <mergeCell ref="B36:Q36"/>
    <mergeCell ref="B37:G38"/>
    <mergeCell ref="H37:L38"/>
    <mergeCell ref="M37:Q38"/>
    <mergeCell ref="B34:Q35"/>
    <mergeCell ref="D32:E32"/>
    <mergeCell ref="F43:F44"/>
    <mergeCell ref="G43:G44"/>
    <mergeCell ref="H43:H44"/>
    <mergeCell ref="I43:I44"/>
    <mergeCell ref="K41:L41"/>
    <mergeCell ref="K42:L42"/>
    <mergeCell ref="J43:J44"/>
    <mergeCell ref="K43:L44"/>
    <mergeCell ref="R43:R44"/>
    <mergeCell ref="M43:N44"/>
    <mergeCell ref="O43:O44"/>
    <mergeCell ref="P43:P44"/>
    <mergeCell ref="Q43:Q44"/>
    <mergeCell ref="H45:H46"/>
    <mergeCell ref="Q45:Q46"/>
    <mergeCell ref="R45:R46"/>
    <mergeCell ref="A45:A46"/>
    <mergeCell ref="G45:G46"/>
    <mergeCell ref="I45:I46"/>
    <mergeCell ref="J45:J46"/>
    <mergeCell ref="P45:P46"/>
    <mergeCell ref="B47:B49"/>
    <mergeCell ref="D47:E49"/>
    <mergeCell ref="F47:F49"/>
    <mergeCell ref="H47:H49"/>
    <mergeCell ref="A47:A49"/>
    <mergeCell ref="L45:L46"/>
    <mergeCell ref="M45:M46"/>
    <mergeCell ref="O45:O46"/>
    <mergeCell ref="C52:G52"/>
    <mergeCell ref="H52:P52"/>
    <mergeCell ref="B45:B46"/>
    <mergeCell ref="G47:G49"/>
    <mergeCell ref="R47:R49"/>
    <mergeCell ref="Q50:R51"/>
    <mergeCell ref="I47:I49"/>
    <mergeCell ref="J47:J49"/>
    <mergeCell ref="Q47:Q49"/>
    <mergeCell ref="P47:P49"/>
    <mergeCell ref="O47:O49"/>
    <mergeCell ref="L47:L49"/>
    <mergeCell ref="M47:M49"/>
    <mergeCell ref="Q53:R53"/>
    <mergeCell ref="A54:B54"/>
    <mergeCell ref="C54:G54"/>
    <mergeCell ref="H54:P54"/>
    <mergeCell ref="Q54:R54"/>
    <mergeCell ref="C50:G51"/>
    <mergeCell ref="H50:P50"/>
    <mergeCell ref="H51:P51"/>
    <mergeCell ref="A52:B52"/>
    <mergeCell ref="Q52:R52"/>
    <mergeCell ref="A57:L57"/>
    <mergeCell ref="A58:G58"/>
    <mergeCell ref="A43:A44"/>
    <mergeCell ref="B43:B44"/>
    <mergeCell ref="E43:E44"/>
    <mergeCell ref="A53:B53"/>
    <mergeCell ref="C53:G53"/>
    <mergeCell ref="H53:P53"/>
    <mergeCell ref="A50:B51"/>
    <mergeCell ref="A56:F56"/>
    <mergeCell ref="A16:A17"/>
    <mergeCell ref="A20:A21"/>
    <mergeCell ref="A23:A24"/>
    <mergeCell ref="A27:A28"/>
    <mergeCell ref="A30:A31"/>
    <mergeCell ref="A34:A35"/>
    <mergeCell ref="A37:A38"/>
    <mergeCell ref="D45:E46"/>
    <mergeCell ref="F45:F46"/>
    <mergeCell ref="A1:R1"/>
    <mergeCell ref="A2:G2"/>
    <mergeCell ref="L2:R2"/>
    <mergeCell ref="A13:A14"/>
    <mergeCell ref="A6:A7"/>
    <mergeCell ref="A9:A10"/>
    <mergeCell ref="A3:A5"/>
  </mergeCells>
  <printOptions/>
  <pageMargins left="0.7086614173228347" right="0.7086614173228347" top="0.7480314960629921" bottom="0.7480314960629921" header="0.31496062992125984" footer="0.31496062992125984"/>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J74"/>
  <sheetViews>
    <sheetView tabSelected="1" view="pageBreakPreview" zoomScale="75" zoomScaleNormal="70" zoomScaleSheetLayoutView="75" zoomScalePageLayoutView="0" workbookViewId="0" topLeftCell="A1">
      <selection activeCell="B56" sqref="B56:H56"/>
    </sheetView>
  </sheetViews>
  <sheetFormatPr defaultColWidth="9.140625" defaultRowHeight="15"/>
  <cols>
    <col min="1" max="1" width="28.57421875" style="18" customWidth="1"/>
    <col min="2" max="4" width="47.140625" style="0" customWidth="1"/>
    <col min="5" max="7" width="22.00390625" style="0" hidden="1" customWidth="1"/>
    <col min="8" max="8" width="11.140625" style="0" hidden="1" customWidth="1"/>
    <col min="9" max="9" width="13.00390625" style="0" customWidth="1"/>
    <col min="10" max="10" width="15.57421875" style="0" customWidth="1"/>
  </cols>
  <sheetData>
    <row r="1" spans="1:9" ht="51.75" customHeight="1">
      <c r="A1" s="269" t="s">
        <v>81</v>
      </c>
      <c r="B1" s="269"/>
      <c r="C1" s="269"/>
      <c r="D1" s="269"/>
      <c r="E1" s="269"/>
      <c r="F1" s="269"/>
      <c r="G1" s="269"/>
      <c r="H1" s="269"/>
      <c r="I1" s="269"/>
    </row>
    <row r="2" spans="1:9" ht="18">
      <c r="A2" s="75" t="s">
        <v>79</v>
      </c>
      <c r="B2" s="67"/>
      <c r="C2" s="67"/>
      <c r="D2" s="67"/>
      <c r="E2" s="67"/>
      <c r="F2" s="67"/>
      <c r="G2" s="67"/>
      <c r="H2" s="67"/>
      <c r="I2" s="68" t="s">
        <v>80</v>
      </c>
    </row>
    <row r="3" spans="1:10" ht="15" customHeight="1">
      <c r="A3" s="268" t="s">
        <v>0</v>
      </c>
      <c r="B3" s="262" t="s">
        <v>1</v>
      </c>
      <c r="C3" s="262" t="s">
        <v>1</v>
      </c>
      <c r="D3" s="262" t="s">
        <v>1</v>
      </c>
      <c r="E3" s="262" t="s">
        <v>1</v>
      </c>
      <c r="F3" s="262"/>
      <c r="G3" s="262" t="s">
        <v>1</v>
      </c>
      <c r="H3" s="264" t="s">
        <v>2</v>
      </c>
      <c r="I3" s="262" t="s">
        <v>2</v>
      </c>
      <c r="J3" s="262" t="s">
        <v>40</v>
      </c>
    </row>
    <row r="4" spans="1:10" ht="15" customHeight="1">
      <c r="A4" s="268"/>
      <c r="B4" s="262"/>
      <c r="C4" s="262"/>
      <c r="D4" s="262"/>
      <c r="E4" s="262"/>
      <c r="F4" s="262"/>
      <c r="G4" s="262"/>
      <c r="H4" s="265"/>
      <c r="I4" s="262"/>
      <c r="J4" s="262"/>
    </row>
    <row r="5" spans="1:10" ht="15.75">
      <c r="A5" s="268"/>
      <c r="B5" s="62">
        <v>1</v>
      </c>
      <c r="C5" s="62">
        <v>2</v>
      </c>
      <c r="D5" s="62">
        <v>3</v>
      </c>
      <c r="E5" s="62">
        <v>4</v>
      </c>
      <c r="F5" s="62">
        <v>4</v>
      </c>
      <c r="G5" s="62">
        <v>5</v>
      </c>
      <c r="H5" s="266"/>
      <c r="I5" s="263"/>
      <c r="J5" s="263"/>
    </row>
    <row r="6" spans="1:10" ht="84.75" customHeight="1">
      <c r="A6" s="64" t="s">
        <v>36</v>
      </c>
      <c r="B6" s="271" t="s">
        <v>95</v>
      </c>
      <c r="C6" s="272"/>
      <c r="D6" s="272"/>
      <c r="E6" s="272"/>
      <c r="F6" s="272"/>
      <c r="G6" s="272"/>
      <c r="H6" s="273"/>
      <c r="I6" s="62"/>
      <c r="J6" s="76"/>
    </row>
    <row r="7" spans="1:10" ht="23.25" customHeight="1">
      <c r="A7" s="64" t="s">
        <v>4</v>
      </c>
      <c r="B7" s="262">
        <v>7</v>
      </c>
      <c r="C7" s="262"/>
      <c r="D7" s="262"/>
      <c r="E7" s="262"/>
      <c r="F7" s="262"/>
      <c r="G7" s="262"/>
      <c r="H7" s="262"/>
      <c r="I7" s="62"/>
      <c r="J7" s="76"/>
    </row>
    <row r="8" spans="1:10" ht="23.25" customHeight="1">
      <c r="A8" s="64" t="s">
        <v>35</v>
      </c>
      <c r="B8" s="274" t="s">
        <v>89</v>
      </c>
      <c r="C8" s="275"/>
      <c r="D8" s="275"/>
      <c r="E8" s="275"/>
      <c r="F8" s="275"/>
      <c r="G8" s="275"/>
      <c r="H8" s="276"/>
      <c r="I8" s="62"/>
      <c r="J8" s="76"/>
    </row>
    <row r="9" spans="1:10" ht="23.25" customHeight="1">
      <c r="A9" s="64" t="s">
        <v>5</v>
      </c>
      <c r="B9" s="62">
        <v>1600</v>
      </c>
      <c r="C9" s="62">
        <v>1700</v>
      </c>
      <c r="D9" s="62">
        <v>1500</v>
      </c>
      <c r="E9" s="62"/>
      <c r="F9" s="62"/>
      <c r="G9" s="62"/>
      <c r="H9" s="62"/>
      <c r="I9" s="71">
        <f>(B9+C9+D9)/3</f>
        <v>1600</v>
      </c>
      <c r="J9" s="71">
        <v>1600</v>
      </c>
    </row>
    <row r="10" spans="1:10" ht="23.25" customHeight="1">
      <c r="A10" s="64" t="s">
        <v>7</v>
      </c>
      <c r="B10" s="62">
        <f>B7*B9</f>
        <v>11200</v>
      </c>
      <c r="C10" s="62">
        <f>C9*B7</f>
        <v>11900</v>
      </c>
      <c r="D10" s="62">
        <f>B7*D9</f>
        <v>10500</v>
      </c>
      <c r="E10" s="62">
        <f>B7*E9</f>
        <v>0</v>
      </c>
      <c r="F10" s="62"/>
      <c r="G10" s="62">
        <f>B7*G9</f>
        <v>0</v>
      </c>
      <c r="H10" s="62">
        <f>G10</f>
        <v>0</v>
      </c>
      <c r="I10" s="71"/>
      <c r="J10" s="71">
        <f>B7*J9</f>
        <v>11200</v>
      </c>
    </row>
    <row r="11" spans="1:10" ht="198" customHeight="1">
      <c r="A11" s="64" t="s">
        <v>36</v>
      </c>
      <c r="B11" s="271" t="s">
        <v>96</v>
      </c>
      <c r="C11" s="272"/>
      <c r="D11" s="272"/>
      <c r="E11" s="272"/>
      <c r="F11" s="272"/>
      <c r="G11" s="272"/>
      <c r="H11" s="273"/>
      <c r="I11" s="62"/>
      <c r="J11" s="71"/>
    </row>
    <row r="12" spans="1:10" ht="23.25" customHeight="1">
      <c r="A12" s="64" t="s">
        <v>4</v>
      </c>
      <c r="B12" s="262">
        <v>7</v>
      </c>
      <c r="C12" s="262"/>
      <c r="D12" s="262"/>
      <c r="E12" s="262"/>
      <c r="F12" s="262"/>
      <c r="G12" s="262"/>
      <c r="H12" s="262"/>
      <c r="I12" s="62"/>
      <c r="J12" s="71"/>
    </row>
    <row r="13" spans="1:10" ht="23.25" customHeight="1">
      <c r="A13" s="64" t="s">
        <v>35</v>
      </c>
      <c r="B13" s="274" t="s">
        <v>90</v>
      </c>
      <c r="C13" s="275"/>
      <c r="D13" s="275"/>
      <c r="E13" s="275"/>
      <c r="F13" s="275"/>
      <c r="G13" s="275"/>
      <c r="H13" s="276"/>
      <c r="I13" s="62"/>
      <c r="J13" s="71"/>
    </row>
    <row r="14" spans="1:10" ht="23.25" customHeight="1">
      <c r="A14" s="64" t="s">
        <v>5</v>
      </c>
      <c r="B14" s="62">
        <v>2300</v>
      </c>
      <c r="C14" s="62">
        <v>2400</v>
      </c>
      <c r="D14" s="62">
        <v>2500</v>
      </c>
      <c r="E14" s="62"/>
      <c r="F14" s="62"/>
      <c r="G14" s="62"/>
      <c r="H14" s="62"/>
      <c r="I14" s="71">
        <f>(B14+C14+D14)/3</f>
        <v>2400</v>
      </c>
      <c r="J14" s="71">
        <v>2400</v>
      </c>
    </row>
    <row r="15" spans="1:10" ht="23.25" customHeight="1">
      <c r="A15" s="64" t="s">
        <v>7</v>
      </c>
      <c r="B15" s="62">
        <f>B12*B14</f>
        <v>16100</v>
      </c>
      <c r="C15" s="62">
        <f>C14*B12</f>
        <v>16800</v>
      </c>
      <c r="D15" s="62">
        <f>B12*D14</f>
        <v>17500</v>
      </c>
      <c r="E15" s="62">
        <f>B12*E14</f>
        <v>0</v>
      </c>
      <c r="F15" s="62"/>
      <c r="G15" s="62">
        <f>B12*G14</f>
        <v>0</v>
      </c>
      <c r="H15" s="62">
        <f>G15</f>
        <v>0</v>
      </c>
      <c r="I15" s="71"/>
      <c r="J15" s="71">
        <f>B12*J14</f>
        <v>16800</v>
      </c>
    </row>
    <row r="16" spans="1:10" ht="153.75" customHeight="1">
      <c r="A16" s="64" t="s">
        <v>36</v>
      </c>
      <c r="B16" s="271" t="s">
        <v>97</v>
      </c>
      <c r="C16" s="272"/>
      <c r="D16" s="272"/>
      <c r="E16" s="272"/>
      <c r="F16" s="272"/>
      <c r="G16" s="272"/>
      <c r="H16" s="273"/>
      <c r="I16" s="62"/>
      <c r="J16" s="71"/>
    </row>
    <row r="17" spans="1:10" ht="23.25" customHeight="1">
      <c r="A17" s="64" t="s">
        <v>4</v>
      </c>
      <c r="B17" s="262">
        <v>7</v>
      </c>
      <c r="C17" s="262"/>
      <c r="D17" s="262"/>
      <c r="E17" s="262"/>
      <c r="F17" s="262"/>
      <c r="G17" s="262"/>
      <c r="H17" s="262"/>
      <c r="I17" s="62"/>
      <c r="J17" s="71"/>
    </row>
    <row r="18" spans="1:10" ht="23.25" customHeight="1">
      <c r="A18" s="64" t="s">
        <v>35</v>
      </c>
      <c r="B18" s="274" t="s">
        <v>91</v>
      </c>
      <c r="C18" s="275"/>
      <c r="D18" s="275"/>
      <c r="E18" s="275"/>
      <c r="F18" s="275"/>
      <c r="G18" s="275"/>
      <c r="H18" s="276"/>
      <c r="I18" s="62"/>
      <c r="J18" s="71"/>
    </row>
    <row r="19" spans="1:10" ht="23.25" customHeight="1">
      <c r="A19" s="64" t="s">
        <v>5</v>
      </c>
      <c r="B19" s="62">
        <v>1700</v>
      </c>
      <c r="C19" s="62">
        <v>1700</v>
      </c>
      <c r="D19" s="62">
        <v>1700</v>
      </c>
      <c r="E19" s="62"/>
      <c r="F19" s="62"/>
      <c r="G19" s="62"/>
      <c r="H19" s="62"/>
      <c r="I19" s="71">
        <f>(B19+C19+D19)/3</f>
        <v>1700</v>
      </c>
      <c r="J19" s="71">
        <v>1700</v>
      </c>
    </row>
    <row r="20" spans="1:10" ht="23.25" customHeight="1">
      <c r="A20" s="64" t="s">
        <v>7</v>
      </c>
      <c r="B20" s="62">
        <f>B17*B19</f>
        <v>11900</v>
      </c>
      <c r="C20" s="62">
        <f>C19*B17</f>
        <v>11900</v>
      </c>
      <c r="D20" s="62">
        <f>B17*D19</f>
        <v>11900</v>
      </c>
      <c r="E20" s="62">
        <f>B17*E19</f>
        <v>0</v>
      </c>
      <c r="F20" s="62"/>
      <c r="G20" s="62">
        <f>B17*G19</f>
        <v>0</v>
      </c>
      <c r="H20" s="62">
        <f>G20</f>
        <v>0</v>
      </c>
      <c r="I20" s="71"/>
      <c r="J20" s="71">
        <f>B17*J19</f>
        <v>11900</v>
      </c>
    </row>
    <row r="21" spans="1:10" ht="61.5" customHeight="1">
      <c r="A21" s="64" t="s">
        <v>36</v>
      </c>
      <c r="B21" s="271" t="s">
        <v>92</v>
      </c>
      <c r="C21" s="272"/>
      <c r="D21" s="272"/>
      <c r="E21" s="272"/>
      <c r="F21" s="272"/>
      <c r="G21" s="272"/>
      <c r="H21" s="273"/>
      <c r="I21" s="62"/>
      <c r="J21" s="71"/>
    </row>
    <row r="22" spans="1:10" ht="23.25" customHeight="1">
      <c r="A22" s="64" t="s">
        <v>4</v>
      </c>
      <c r="B22" s="262">
        <v>11</v>
      </c>
      <c r="C22" s="262"/>
      <c r="D22" s="262"/>
      <c r="E22" s="262"/>
      <c r="F22" s="262"/>
      <c r="G22" s="262"/>
      <c r="H22" s="262"/>
      <c r="I22" s="62"/>
      <c r="J22" s="71"/>
    </row>
    <row r="23" spans="1:10" ht="23.25" customHeight="1">
      <c r="A23" s="64" t="s">
        <v>35</v>
      </c>
      <c r="B23" s="274" t="s">
        <v>93</v>
      </c>
      <c r="C23" s="275"/>
      <c r="D23" s="275"/>
      <c r="E23" s="275"/>
      <c r="F23" s="275"/>
      <c r="G23" s="275"/>
      <c r="H23" s="276"/>
      <c r="I23" s="62"/>
      <c r="J23" s="71"/>
    </row>
    <row r="24" spans="1:10" ht="23.25" customHeight="1">
      <c r="A24" s="64" t="s">
        <v>5</v>
      </c>
      <c r="B24" s="62">
        <v>137</v>
      </c>
      <c r="C24" s="62">
        <v>137</v>
      </c>
      <c r="D24" s="62">
        <v>137</v>
      </c>
      <c r="E24" s="62"/>
      <c r="F24" s="62"/>
      <c r="G24" s="62"/>
      <c r="H24" s="62"/>
      <c r="I24" s="71">
        <f>(B24+C24+D24)/3</f>
        <v>137</v>
      </c>
      <c r="J24" s="71">
        <v>137</v>
      </c>
    </row>
    <row r="25" spans="1:10" ht="23.25" customHeight="1">
      <c r="A25" s="64" t="s">
        <v>7</v>
      </c>
      <c r="B25" s="62">
        <f>B22*B24</f>
        <v>1507</v>
      </c>
      <c r="C25" s="62">
        <f>C24*B22</f>
        <v>1507</v>
      </c>
      <c r="D25" s="62">
        <f>B22*D24</f>
        <v>1507</v>
      </c>
      <c r="E25" s="62">
        <f>B22*E24</f>
        <v>0</v>
      </c>
      <c r="F25" s="62"/>
      <c r="G25" s="62">
        <f>B22*G24</f>
        <v>0</v>
      </c>
      <c r="H25" s="62">
        <f>G25</f>
        <v>0</v>
      </c>
      <c r="I25" s="71"/>
      <c r="J25" s="71">
        <f>B22*J24</f>
        <v>1507</v>
      </c>
    </row>
    <row r="26" spans="1:10" ht="57.75" customHeight="1">
      <c r="A26" s="64" t="s">
        <v>36</v>
      </c>
      <c r="B26" s="271" t="s">
        <v>98</v>
      </c>
      <c r="C26" s="272"/>
      <c r="D26" s="272"/>
      <c r="E26" s="272"/>
      <c r="F26" s="272"/>
      <c r="G26" s="272"/>
      <c r="H26" s="273"/>
      <c r="I26" s="62"/>
      <c r="J26" s="71"/>
    </row>
    <row r="27" spans="1:10" ht="23.25" customHeight="1">
      <c r="A27" s="64" t="s">
        <v>4</v>
      </c>
      <c r="B27" s="262">
        <v>4</v>
      </c>
      <c r="C27" s="262"/>
      <c r="D27" s="262"/>
      <c r="E27" s="262"/>
      <c r="F27" s="262"/>
      <c r="G27" s="262"/>
      <c r="H27" s="262"/>
      <c r="I27" s="62"/>
      <c r="J27" s="71"/>
    </row>
    <row r="28" spans="1:10" ht="23.25" customHeight="1">
      <c r="A28" s="64" t="s">
        <v>35</v>
      </c>
      <c r="B28" s="274" t="s">
        <v>94</v>
      </c>
      <c r="C28" s="275"/>
      <c r="D28" s="275"/>
      <c r="E28" s="275"/>
      <c r="F28" s="275"/>
      <c r="G28" s="275"/>
      <c r="H28" s="276"/>
      <c r="I28" s="62"/>
      <c r="J28" s="71"/>
    </row>
    <row r="29" spans="1:10" ht="23.25" customHeight="1">
      <c r="A29" s="64" t="s">
        <v>5</v>
      </c>
      <c r="B29" s="62">
        <v>5311</v>
      </c>
      <c r="C29" s="62">
        <v>5311</v>
      </c>
      <c r="D29" s="62">
        <v>5338</v>
      </c>
      <c r="E29" s="62"/>
      <c r="F29" s="62"/>
      <c r="G29" s="62"/>
      <c r="H29" s="62"/>
      <c r="I29" s="71">
        <f>(B29+C29+D29)/3</f>
        <v>5320</v>
      </c>
      <c r="J29" s="71">
        <v>5320</v>
      </c>
    </row>
    <row r="30" spans="1:10" ht="23.25" customHeight="1">
      <c r="A30" s="64" t="s">
        <v>7</v>
      </c>
      <c r="B30" s="62">
        <f>B27*B29</f>
        <v>21244</v>
      </c>
      <c r="C30" s="62">
        <f>C29*B27</f>
        <v>21244</v>
      </c>
      <c r="D30" s="62">
        <f>B27*D29</f>
        <v>21352</v>
      </c>
      <c r="E30" s="62">
        <f>B27*E29</f>
        <v>0</v>
      </c>
      <c r="F30" s="62"/>
      <c r="G30" s="62">
        <f>B27*G29</f>
        <v>0</v>
      </c>
      <c r="H30" s="62">
        <f>G30</f>
        <v>0</v>
      </c>
      <c r="I30" s="71"/>
      <c r="J30" s="71">
        <f>B27*J29</f>
        <v>21280</v>
      </c>
    </row>
    <row r="31" spans="1:10" ht="78.75" customHeight="1">
      <c r="A31" s="64" t="s">
        <v>36</v>
      </c>
      <c r="B31" s="271" t="s">
        <v>99</v>
      </c>
      <c r="C31" s="272"/>
      <c r="D31" s="272"/>
      <c r="E31" s="272"/>
      <c r="F31" s="272"/>
      <c r="G31" s="272"/>
      <c r="H31" s="273"/>
      <c r="I31" s="62"/>
      <c r="J31" s="71"/>
    </row>
    <row r="32" spans="1:10" ht="23.25" customHeight="1">
      <c r="A32" s="64" t="s">
        <v>4</v>
      </c>
      <c r="B32" s="262">
        <v>4</v>
      </c>
      <c r="C32" s="262"/>
      <c r="D32" s="262"/>
      <c r="E32" s="262"/>
      <c r="F32" s="262"/>
      <c r="G32" s="262"/>
      <c r="H32" s="262"/>
      <c r="I32" s="62"/>
      <c r="J32" s="71"/>
    </row>
    <row r="33" spans="1:10" ht="23.25" customHeight="1">
      <c r="A33" s="64" t="s">
        <v>35</v>
      </c>
      <c r="B33" s="274" t="s">
        <v>100</v>
      </c>
      <c r="C33" s="275"/>
      <c r="D33" s="275"/>
      <c r="E33" s="275"/>
      <c r="F33" s="275"/>
      <c r="G33" s="275"/>
      <c r="H33" s="276"/>
      <c r="I33" s="62"/>
      <c r="J33" s="71"/>
    </row>
    <row r="34" spans="1:10" ht="23.25" customHeight="1">
      <c r="A34" s="64" t="s">
        <v>5</v>
      </c>
      <c r="B34" s="62">
        <v>2800</v>
      </c>
      <c r="C34" s="62">
        <v>2800</v>
      </c>
      <c r="D34" s="62">
        <v>2800</v>
      </c>
      <c r="E34" s="62"/>
      <c r="F34" s="62"/>
      <c r="G34" s="62"/>
      <c r="H34" s="62"/>
      <c r="I34" s="71">
        <f>(B34+C34+D34)/3</f>
        <v>2800</v>
      </c>
      <c r="J34" s="71">
        <v>2800</v>
      </c>
    </row>
    <row r="35" spans="1:10" ht="23.25" customHeight="1">
      <c r="A35" s="64" t="s">
        <v>7</v>
      </c>
      <c r="B35" s="62">
        <f>B32*B34</f>
        <v>11200</v>
      </c>
      <c r="C35" s="62">
        <f>C34*B32</f>
        <v>11200</v>
      </c>
      <c r="D35" s="62">
        <f>B32*D34</f>
        <v>11200</v>
      </c>
      <c r="E35" s="62">
        <f>B32*E34</f>
        <v>0</v>
      </c>
      <c r="F35" s="62"/>
      <c r="G35" s="62">
        <f>B32*G34</f>
        <v>0</v>
      </c>
      <c r="H35" s="62">
        <f>G35</f>
        <v>0</v>
      </c>
      <c r="I35" s="71"/>
      <c r="J35" s="71">
        <f>B32*J34</f>
        <v>11200</v>
      </c>
    </row>
    <row r="36" spans="1:10" ht="65.25" customHeight="1">
      <c r="A36" s="64" t="s">
        <v>36</v>
      </c>
      <c r="B36" s="271" t="s">
        <v>101</v>
      </c>
      <c r="C36" s="272"/>
      <c r="D36" s="272"/>
      <c r="E36" s="272"/>
      <c r="F36" s="272"/>
      <c r="G36" s="272"/>
      <c r="H36" s="273"/>
      <c r="I36" s="62"/>
      <c r="J36" s="71"/>
    </row>
    <row r="37" spans="1:10" ht="23.25" customHeight="1">
      <c r="A37" s="64" t="s">
        <v>4</v>
      </c>
      <c r="B37" s="262">
        <v>4</v>
      </c>
      <c r="C37" s="262"/>
      <c r="D37" s="262"/>
      <c r="E37" s="262"/>
      <c r="F37" s="262"/>
      <c r="G37" s="262"/>
      <c r="H37" s="262"/>
      <c r="I37" s="62"/>
      <c r="J37" s="71"/>
    </row>
    <row r="38" spans="1:10" ht="23.25" customHeight="1">
      <c r="A38" s="64" t="s">
        <v>35</v>
      </c>
      <c r="B38" s="274" t="s">
        <v>102</v>
      </c>
      <c r="C38" s="275"/>
      <c r="D38" s="275"/>
      <c r="E38" s="275"/>
      <c r="F38" s="275"/>
      <c r="G38" s="275"/>
      <c r="H38" s="276"/>
      <c r="I38" s="62"/>
      <c r="J38" s="71"/>
    </row>
    <row r="39" spans="1:10" ht="23.25" customHeight="1">
      <c r="A39" s="64" t="s">
        <v>5</v>
      </c>
      <c r="B39" s="62">
        <v>5120</v>
      </c>
      <c r="C39" s="62">
        <v>5120</v>
      </c>
      <c r="D39" s="62">
        <v>5360</v>
      </c>
      <c r="E39" s="62"/>
      <c r="F39" s="62"/>
      <c r="G39" s="62"/>
      <c r="H39" s="62"/>
      <c r="I39" s="71">
        <f>(B39+C39+D39)/3</f>
        <v>5200</v>
      </c>
      <c r="J39" s="71">
        <v>5200</v>
      </c>
    </row>
    <row r="40" spans="1:10" ht="23.25" customHeight="1">
      <c r="A40" s="64" t="s">
        <v>7</v>
      </c>
      <c r="B40" s="62">
        <f>B37*B39</f>
        <v>20480</v>
      </c>
      <c r="C40" s="62">
        <f>C39*B37</f>
        <v>20480</v>
      </c>
      <c r="D40" s="62">
        <f>B37*D39</f>
        <v>21440</v>
      </c>
      <c r="E40" s="62">
        <f>B37*E39</f>
        <v>0</v>
      </c>
      <c r="F40" s="62"/>
      <c r="G40" s="62">
        <f>B37*G39</f>
        <v>0</v>
      </c>
      <c r="H40" s="62">
        <f>G40</f>
        <v>0</v>
      </c>
      <c r="I40" s="71"/>
      <c r="J40" s="71">
        <f>B37*J39</f>
        <v>20800</v>
      </c>
    </row>
    <row r="41" spans="1:10" ht="211.5" customHeight="1">
      <c r="A41" s="64" t="s">
        <v>36</v>
      </c>
      <c r="B41" s="271" t="s">
        <v>103</v>
      </c>
      <c r="C41" s="272"/>
      <c r="D41" s="272"/>
      <c r="E41" s="272"/>
      <c r="F41" s="272"/>
      <c r="G41" s="272"/>
      <c r="H41" s="273"/>
      <c r="I41" s="62"/>
      <c r="J41" s="71"/>
    </row>
    <row r="42" spans="1:10" ht="23.25" customHeight="1">
      <c r="A42" s="64" t="s">
        <v>4</v>
      </c>
      <c r="B42" s="262">
        <v>7</v>
      </c>
      <c r="C42" s="262"/>
      <c r="D42" s="262"/>
      <c r="E42" s="262"/>
      <c r="F42" s="262"/>
      <c r="G42" s="262"/>
      <c r="H42" s="262"/>
      <c r="I42" s="62"/>
      <c r="J42" s="71"/>
    </row>
    <row r="43" spans="1:10" ht="23.25" customHeight="1">
      <c r="A43" s="64" t="s">
        <v>35</v>
      </c>
      <c r="B43" s="274" t="s">
        <v>104</v>
      </c>
      <c r="C43" s="275"/>
      <c r="D43" s="275"/>
      <c r="E43" s="275"/>
      <c r="F43" s="275"/>
      <c r="G43" s="275"/>
      <c r="H43" s="276"/>
      <c r="I43" s="62"/>
      <c r="J43" s="71"/>
    </row>
    <row r="44" spans="1:10" ht="23.25" customHeight="1">
      <c r="A44" s="64" t="s">
        <v>5</v>
      </c>
      <c r="B44" s="62">
        <v>5208</v>
      </c>
      <c r="C44" s="62">
        <v>5208</v>
      </c>
      <c r="D44" s="62">
        <v>5394</v>
      </c>
      <c r="E44" s="62"/>
      <c r="F44" s="62"/>
      <c r="G44" s="62"/>
      <c r="H44" s="62"/>
      <c r="I44" s="71">
        <f>(B44+C44+D44)/3</f>
        <v>5270</v>
      </c>
      <c r="J44" s="71">
        <v>5270</v>
      </c>
    </row>
    <row r="45" spans="1:10" ht="23.25" customHeight="1">
      <c r="A45" s="64" t="s">
        <v>7</v>
      </c>
      <c r="B45" s="62">
        <f>B42*B44</f>
        <v>36456</v>
      </c>
      <c r="C45" s="62">
        <f>C44*B42</f>
        <v>36456</v>
      </c>
      <c r="D45" s="62">
        <f>B42*D44</f>
        <v>37758</v>
      </c>
      <c r="E45" s="62">
        <f>B42*E44</f>
        <v>0</v>
      </c>
      <c r="F45" s="62"/>
      <c r="G45" s="62">
        <f>B42*G44</f>
        <v>0</v>
      </c>
      <c r="H45" s="62">
        <f>G45</f>
        <v>0</v>
      </c>
      <c r="I45" s="71"/>
      <c r="J45" s="71">
        <f>B42*J44</f>
        <v>36890</v>
      </c>
    </row>
    <row r="46" spans="1:10" ht="372" customHeight="1">
      <c r="A46" s="64" t="s">
        <v>36</v>
      </c>
      <c r="B46" s="271" t="s">
        <v>105</v>
      </c>
      <c r="C46" s="272"/>
      <c r="D46" s="272"/>
      <c r="E46" s="272"/>
      <c r="F46" s="272"/>
      <c r="G46" s="272"/>
      <c r="H46" s="273"/>
      <c r="I46" s="62"/>
      <c r="J46" s="71"/>
    </row>
    <row r="47" spans="1:10" ht="23.25" customHeight="1">
      <c r="A47" s="64" t="s">
        <v>4</v>
      </c>
      <c r="B47" s="262">
        <v>7</v>
      </c>
      <c r="C47" s="262"/>
      <c r="D47" s="262"/>
      <c r="E47" s="262"/>
      <c r="F47" s="262"/>
      <c r="G47" s="262"/>
      <c r="H47" s="262"/>
      <c r="I47" s="62"/>
      <c r="J47" s="71"/>
    </row>
    <row r="48" spans="1:10" ht="23.25" customHeight="1">
      <c r="A48" s="64" t="s">
        <v>35</v>
      </c>
      <c r="B48" s="274" t="s">
        <v>106</v>
      </c>
      <c r="C48" s="275"/>
      <c r="D48" s="275"/>
      <c r="E48" s="275"/>
      <c r="F48" s="275"/>
      <c r="G48" s="275"/>
      <c r="H48" s="276"/>
      <c r="I48" s="62"/>
      <c r="J48" s="71"/>
    </row>
    <row r="49" spans="1:10" ht="23.25" customHeight="1">
      <c r="A49" s="64" t="s">
        <v>5</v>
      </c>
      <c r="B49" s="62">
        <v>1478</v>
      </c>
      <c r="C49" s="62">
        <v>1478</v>
      </c>
      <c r="D49" s="62">
        <v>1544</v>
      </c>
      <c r="E49" s="62"/>
      <c r="F49" s="62"/>
      <c r="G49" s="62"/>
      <c r="H49" s="62"/>
      <c r="I49" s="71">
        <f>(B49+C49+D49)/3</f>
        <v>1500</v>
      </c>
      <c r="J49" s="71">
        <v>1500</v>
      </c>
    </row>
    <row r="50" spans="1:10" ht="23.25" customHeight="1">
      <c r="A50" s="64" t="s">
        <v>7</v>
      </c>
      <c r="B50" s="62">
        <f>B47*B49</f>
        <v>10346</v>
      </c>
      <c r="C50" s="62">
        <f>C49*B47</f>
        <v>10346</v>
      </c>
      <c r="D50" s="62">
        <f>B47*D49</f>
        <v>10808</v>
      </c>
      <c r="E50" s="62">
        <f>B47*E49</f>
        <v>0</v>
      </c>
      <c r="F50" s="62"/>
      <c r="G50" s="62">
        <f>B47*G49</f>
        <v>0</v>
      </c>
      <c r="H50" s="62">
        <f>G50</f>
        <v>0</v>
      </c>
      <c r="I50" s="71"/>
      <c r="J50" s="71">
        <f>B47*J49</f>
        <v>10500</v>
      </c>
    </row>
    <row r="51" spans="1:10" ht="60.75" customHeight="1">
      <c r="A51" s="64" t="s">
        <v>36</v>
      </c>
      <c r="B51" s="271" t="s">
        <v>107</v>
      </c>
      <c r="C51" s="272"/>
      <c r="D51" s="272"/>
      <c r="E51" s="272"/>
      <c r="F51" s="272"/>
      <c r="G51" s="272"/>
      <c r="H51" s="273"/>
      <c r="I51" s="62"/>
      <c r="J51" s="71"/>
    </row>
    <row r="52" spans="1:10" ht="23.25" customHeight="1">
      <c r="A52" s="64" t="s">
        <v>4</v>
      </c>
      <c r="B52" s="262">
        <v>7</v>
      </c>
      <c r="C52" s="262"/>
      <c r="D52" s="262"/>
      <c r="E52" s="262"/>
      <c r="F52" s="262"/>
      <c r="G52" s="262"/>
      <c r="H52" s="262"/>
      <c r="I52" s="62"/>
      <c r="J52" s="71"/>
    </row>
    <row r="53" spans="1:10" ht="23.25" customHeight="1">
      <c r="A53" s="64" t="s">
        <v>35</v>
      </c>
      <c r="B53" s="274" t="s">
        <v>108</v>
      </c>
      <c r="C53" s="275"/>
      <c r="D53" s="275"/>
      <c r="E53" s="275"/>
      <c r="F53" s="275"/>
      <c r="G53" s="275"/>
      <c r="H53" s="276"/>
      <c r="I53" s="62"/>
      <c r="J53" s="71"/>
    </row>
    <row r="54" spans="1:10" ht="23.25" customHeight="1">
      <c r="A54" s="64" t="s">
        <v>5</v>
      </c>
      <c r="B54" s="62">
        <v>790</v>
      </c>
      <c r="C54" s="62">
        <v>750</v>
      </c>
      <c r="D54" s="62">
        <v>790</v>
      </c>
      <c r="E54" s="62"/>
      <c r="F54" s="62"/>
      <c r="G54" s="62"/>
      <c r="H54" s="62"/>
      <c r="I54" s="71">
        <v>777</v>
      </c>
      <c r="J54" s="71">
        <v>777</v>
      </c>
    </row>
    <row r="55" spans="1:10" ht="23.25" customHeight="1">
      <c r="A55" s="64" t="s">
        <v>7</v>
      </c>
      <c r="B55" s="62">
        <f>B52*B54</f>
        <v>5530</v>
      </c>
      <c r="C55" s="62">
        <f>C54*B52</f>
        <v>5250</v>
      </c>
      <c r="D55" s="62">
        <f>B52*D54</f>
        <v>5530</v>
      </c>
      <c r="E55" s="62">
        <f>B52*E54</f>
        <v>0</v>
      </c>
      <c r="F55" s="62"/>
      <c r="G55" s="62">
        <f>B52*G54</f>
        <v>0</v>
      </c>
      <c r="H55" s="62">
        <f>G55</f>
        <v>0</v>
      </c>
      <c r="I55" s="71"/>
      <c r="J55" s="71">
        <f>B52*J54</f>
        <v>5439</v>
      </c>
    </row>
    <row r="56" spans="1:10" ht="51.75" customHeight="1">
      <c r="A56" s="64" t="s">
        <v>36</v>
      </c>
      <c r="B56" s="271" t="s">
        <v>109</v>
      </c>
      <c r="C56" s="272"/>
      <c r="D56" s="272"/>
      <c r="E56" s="272"/>
      <c r="F56" s="272"/>
      <c r="G56" s="272"/>
      <c r="H56" s="273"/>
      <c r="I56" s="62"/>
      <c r="J56" s="71"/>
    </row>
    <row r="57" spans="1:10" ht="23.25" customHeight="1">
      <c r="A57" s="64" t="s">
        <v>4</v>
      </c>
      <c r="B57" s="262">
        <v>7</v>
      </c>
      <c r="C57" s="262"/>
      <c r="D57" s="262"/>
      <c r="E57" s="262"/>
      <c r="F57" s="262"/>
      <c r="G57" s="262"/>
      <c r="H57" s="262"/>
      <c r="I57" s="62"/>
      <c r="J57" s="71"/>
    </row>
    <row r="58" spans="1:10" ht="23.25" customHeight="1">
      <c r="A58" s="64" t="s">
        <v>35</v>
      </c>
      <c r="B58" s="274" t="s">
        <v>110</v>
      </c>
      <c r="C58" s="275"/>
      <c r="D58" s="275"/>
      <c r="E58" s="275"/>
      <c r="F58" s="275"/>
      <c r="G58" s="275"/>
      <c r="H58" s="276"/>
      <c r="I58" s="62"/>
      <c r="J58" s="71"/>
    </row>
    <row r="59" spans="1:10" ht="23.25" customHeight="1">
      <c r="A59" s="64" t="s">
        <v>5</v>
      </c>
      <c r="B59" s="62">
        <v>790</v>
      </c>
      <c r="C59" s="62">
        <v>750</v>
      </c>
      <c r="D59" s="62">
        <v>750</v>
      </c>
      <c r="E59" s="62"/>
      <c r="F59" s="62"/>
      <c r="G59" s="62"/>
      <c r="H59" s="62"/>
      <c r="I59" s="71">
        <f>(B59+C59+D59)/3</f>
        <v>763.3333333333334</v>
      </c>
      <c r="J59" s="71">
        <v>763</v>
      </c>
    </row>
    <row r="60" spans="1:10" ht="23.25" customHeight="1">
      <c r="A60" s="64" t="s">
        <v>7</v>
      </c>
      <c r="B60" s="62">
        <f>B57*B59</f>
        <v>5530</v>
      </c>
      <c r="C60" s="62">
        <f>C59*B57</f>
        <v>5250</v>
      </c>
      <c r="D60" s="62">
        <f>B57*D59</f>
        <v>5250</v>
      </c>
      <c r="E60" s="62">
        <f>B57*E59</f>
        <v>0</v>
      </c>
      <c r="F60" s="62"/>
      <c r="G60" s="62">
        <f>B57*G59</f>
        <v>0</v>
      </c>
      <c r="H60" s="62">
        <f>G60</f>
        <v>0</v>
      </c>
      <c r="I60" s="71"/>
      <c r="J60" s="71">
        <f>B57*J59</f>
        <v>5341</v>
      </c>
    </row>
    <row r="61" spans="1:10" ht="48.75" customHeight="1">
      <c r="A61" s="64" t="s">
        <v>36</v>
      </c>
      <c r="B61" s="271" t="s">
        <v>111</v>
      </c>
      <c r="C61" s="272"/>
      <c r="D61" s="272"/>
      <c r="E61" s="272"/>
      <c r="F61" s="272"/>
      <c r="G61" s="272"/>
      <c r="H61" s="273"/>
      <c r="I61" s="62"/>
      <c r="J61" s="71"/>
    </row>
    <row r="62" spans="1:10" ht="23.25" customHeight="1">
      <c r="A62" s="64" t="s">
        <v>4</v>
      </c>
      <c r="B62" s="262">
        <v>7</v>
      </c>
      <c r="C62" s="262"/>
      <c r="D62" s="262"/>
      <c r="E62" s="262"/>
      <c r="F62" s="262"/>
      <c r="G62" s="262"/>
      <c r="H62" s="262"/>
      <c r="I62" s="62"/>
      <c r="J62" s="71"/>
    </row>
    <row r="63" spans="1:10" ht="23.25" customHeight="1">
      <c r="A63" s="64" t="s">
        <v>35</v>
      </c>
      <c r="B63" s="274" t="s">
        <v>112</v>
      </c>
      <c r="C63" s="275"/>
      <c r="D63" s="275"/>
      <c r="E63" s="275"/>
      <c r="F63" s="275"/>
      <c r="G63" s="275"/>
      <c r="H63" s="276"/>
      <c r="I63" s="62"/>
      <c r="J63" s="71"/>
    </row>
    <row r="64" spans="1:10" ht="23.25" customHeight="1">
      <c r="A64" s="64" t="s">
        <v>5</v>
      </c>
      <c r="B64" s="62">
        <v>790</v>
      </c>
      <c r="C64" s="62">
        <v>750</v>
      </c>
      <c r="D64" s="62">
        <v>750</v>
      </c>
      <c r="E64" s="62"/>
      <c r="F64" s="62"/>
      <c r="G64" s="62"/>
      <c r="H64" s="62"/>
      <c r="I64" s="71">
        <f>(B64+C64+D64)/3</f>
        <v>763.3333333333334</v>
      </c>
      <c r="J64" s="71">
        <v>763</v>
      </c>
    </row>
    <row r="65" spans="1:10" ht="23.25" customHeight="1">
      <c r="A65" s="64" t="s">
        <v>7</v>
      </c>
      <c r="B65" s="62">
        <f>B62*B64</f>
        <v>5530</v>
      </c>
      <c r="C65" s="62">
        <f>C64*B62</f>
        <v>5250</v>
      </c>
      <c r="D65" s="62">
        <f>B62*D64</f>
        <v>5250</v>
      </c>
      <c r="E65" s="62">
        <f>B62*E64</f>
        <v>0</v>
      </c>
      <c r="F65" s="62"/>
      <c r="G65" s="62">
        <f>B62*G64</f>
        <v>0</v>
      </c>
      <c r="H65" s="62">
        <f>G65</f>
        <v>0</v>
      </c>
      <c r="I65" s="71"/>
      <c r="J65" s="71">
        <f>B62*J64</f>
        <v>5341</v>
      </c>
    </row>
    <row r="66" spans="1:10" ht="18" customHeight="1">
      <c r="A66" s="64" t="s">
        <v>77</v>
      </c>
      <c r="B66" s="62">
        <f aca="true" t="shared" si="0" ref="B66:H66">B65+B60+B50+B45+B40+B35+B30+B25+B20+B15+B10+B55</f>
        <v>157023</v>
      </c>
      <c r="C66" s="62">
        <f t="shared" si="0"/>
        <v>157583</v>
      </c>
      <c r="D66" s="62">
        <f t="shared" si="0"/>
        <v>159995</v>
      </c>
      <c r="E66" s="62">
        <f t="shared" si="0"/>
        <v>0</v>
      </c>
      <c r="F66" s="62">
        <f t="shared" si="0"/>
        <v>0</v>
      </c>
      <c r="G66" s="62">
        <f t="shared" si="0"/>
        <v>0</v>
      </c>
      <c r="H66" s="62">
        <f t="shared" si="0"/>
        <v>0</v>
      </c>
      <c r="I66" s="62"/>
      <c r="J66" s="71">
        <f>J65+J60+J50+J45+J40+J35+J30+J25+J20+J15+J10+J55</f>
        <v>158198</v>
      </c>
    </row>
    <row r="67" spans="1:9" ht="54" customHeight="1">
      <c r="A67" s="62" t="s">
        <v>22</v>
      </c>
      <c r="B67" s="62" t="s">
        <v>23</v>
      </c>
      <c r="C67" s="267" t="s">
        <v>38</v>
      </c>
      <c r="D67" s="267"/>
      <c r="E67" s="267"/>
      <c r="F67" s="267"/>
      <c r="G67" s="267"/>
      <c r="H67" s="65"/>
      <c r="I67" s="73"/>
    </row>
    <row r="68" spans="1:9" ht="29.25" customHeight="1">
      <c r="A68" s="62">
        <v>1</v>
      </c>
      <c r="B68" s="72" t="s">
        <v>78</v>
      </c>
      <c r="C68" s="270" t="s">
        <v>82</v>
      </c>
      <c r="D68" s="270"/>
      <c r="E68" s="270"/>
      <c r="F68" s="270"/>
      <c r="G68" s="270"/>
      <c r="H68" s="66"/>
      <c r="I68" s="74"/>
    </row>
    <row r="69" spans="1:9" ht="29.25" customHeight="1">
      <c r="A69" s="62">
        <v>2</v>
      </c>
      <c r="B69" s="72" t="s">
        <v>85</v>
      </c>
      <c r="C69" s="270" t="s">
        <v>86</v>
      </c>
      <c r="D69" s="270"/>
      <c r="E69" s="270"/>
      <c r="F69" s="270"/>
      <c r="G69" s="270"/>
      <c r="H69" s="66"/>
      <c r="I69" s="74"/>
    </row>
    <row r="70" spans="1:9" ht="29.25" customHeight="1">
      <c r="A70" s="62">
        <v>3</v>
      </c>
      <c r="B70" s="72" t="s">
        <v>83</v>
      </c>
      <c r="C70" s="270" t="s">
        <v>84</v>
      </c>
      <c r="D70" s="270"/>
      <c r="E70" s="270"/>
      <c r="F70" s="270"/>
      <c r="G70" s="270"/>
      <c r="H70" s="66"/>
      <c r="I70" s="74"/>
    </row>
    <row r="72" spans="1:4" ht="15.75">
      <c r="A72" s="260"/>
      <c r="B72" s="77"/>
      <c r="C72" s="63"/>
      <c r="D72" s="63"/>
    </row>
    <row r="73" spans="1:7" ht="15.75">
      <c r="A73" s="260" t="s">
        <v>87</v>
      </c>
      <c r="B73" s="77"/>
      <c r="C73" s="77"/>
      <c r="D73" s="77"/>
      <c r="E73" s="77"/>
      <c r="F73" s="77"/>
      <c r="G73" s="77"/>
    </row>
    <row r="74" spans="1:4" s="70" customFormat="1" ht="15.75">
      <c r="A74" s="260" t="s">
        <v>88</v>
      </c>
      <c r="B74" s="261"/>
      <c r="C74" s="69"/>
      <c r="D74" s="69"/>
    </row>
  </sheetData>
  <sheetProtection/>
  <mergeCells count="53">
    <mergeCell ref="J3:J5"/>
    <mergeCell ref="B63:H63"/>
    <mergeCell ref="B56:H56"/>
    <mergeCell ref="B57:H57"/>
    <mergeCell ref="B58:H58"/>
    <mergeCell ref="B52:H52"/>
    <mergeCell ref="B53:H53"/>
    <mergeCell ref="B61:H61"/>
    <mergeCell ref="B62:H62"/>
    <mergeCell ref="B46:H46"/>
    <mergeCell ref="B47:H47"/>
    <mergeCell ref="B48:H48"/>
    <mergeCell ref="B51:H51"/>
    <mergeCell ref="B38:H38"/>
    <mergeCell ref="B41:H41"/>
    <mergeCell ref="B42:H42"/>
    <mergeCell ref="B43:H43"/>
    <mergeCell ref="B32:H32"/>
    <mergeCell ref="B33:H33"/>
    <mergeCell ref="B36:H36"/>
    <mergeCell ref="B37:H37"/>
    <mergeCell ref="B26:H26"/>
    <mergeCell ref="B27:H27"/>
    <mergeCell ref="B28:H28"/>
    <mergeCell ref="B31:H31"/>
    <mergeCell ref="B18:H18"/>
    <mergeCell ref="B21:H21"/>
    <mergeCell ref="B22:H22"/>
    <mergeCell ref="B23:H23"/>
    <mergeCell ref="B12:H12"/>
    <mergeCell ref="B13:H13"/>
    <mergeCell ref="B16:H16"/>
    <mergeCell ref="B17:H17"/>
    <mergeCell ref="A1:I1"/>
    <mergeCell ref="A72:B72"/>
    <mergeCell ref="C70:G70"/>
    <mergeCell ref="B7:H7"/>
    <mergeCell ref="B6:H6"/>
    <mergeCell ref="B8:H8"/>
    <mergeCell ref="C68:G68"/>
    <mergeCell ref="C69:G69"/>
    <mergeCell ref="E3:F4"/>
    <mergeCell ref="B11:H11"/>
    <mergeCell ref="A73:G73"/>
    <mergeCell ref="A74:B74"/>
    <mergeCell ref="I3:I5"/>
    <mergeCell ref="G3:G4"/>
    <mergeCell ref="H3:H5"/>
    <mergeCell ref="C3:C4"/>
    <mergeCell ref="D3:D4"/>
    <mergeCell ref="C67:G67"/>
    <mergeCell ref="A3:A5"/>
    <mergeCell ref="B3:B4"/>
  </mergeCells>
  <printOptions/>
  <pageMargins left="0.31496062992125984" right="0.31496062992125984" top="0.7480314960629921" bottom="0.7480314960629921" header="0.31496062992125984" footer="0.3149606299212598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O-INF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Kamaeva_E</dc:creator>
  <cp:keywords/>
  <dc:description/>
  <cp:lastModifiedBy>Zaharova</cp:lastModifiedBy>
  <cp:lastPrinted>2013-07-05T05:14:07Z</cp:lastPrinted>
  <dcterms:created xsi:type="dcterms:W3CDTF">2009-10-23T03:44:58Z</dcterms:created>
  <dcterms:modified xsi:type="dcterms:W3CDTF">2013-07-06T02:57:10Z</dcterms:modified>
  <cp:category/>
  <cp:version/>
  <cp:contentType/>
  <cp:contentStatus/>
</cp:coreProperties>
</file>